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webma\Downloads\"/>
    </mc:Choice>
  </mc:AlternateContent>
  <xr:revisionPtr revIDLastSave="0" documentId="13_ncr:1_{2B46F144-2F3B-48D1-87E0-C4B2BBEAF6E6}" xr6:coauthVersionLast="47" xr6:coauthVersionMax="47" xr10:uidLastSave="{00000000-0000-0000-0000-000000000000}"/>
  <bookViews>
    <workbookView xWindow="-108" yWindow="-108" windowWidth="23256" windowHeight="12456" tabRatio="596" xr2:uid="{00000000-000D-0000-FFFF-FFFF00000000}"/>
  </bookViews>
  <sheets>
    <sheet name="表紙" sheetId="14" r:id="rId1"/>
    <sheet name="決算書概要" sheetId="32" r:id="rId2"/>
    <sheet name="改善案①" sheetId="10" r:id="rId3"/>
    <sheet name="④保障額診断（業績悪化の補填資金）" sheetId="34" state="hidden" r:id="rId4"/>
    <sheet name="改善案②" sheetId="40" r:id="rId5"/>
    <sheet name="改善案③" sheetId="41" r:id="rId6"/>
    <sheet name="改善案④" sheetId="42" r:id="rId7"/>
    <sheet name="キャッシュフロー分析" sheetId="13" r:id="rId8"/>
  </sheets>
  <externalReferences>
    <externalReference r:id="rId9"/>
    <externalReference r:id="rId10"/>
  </externalReferences>
  <definedNames>
    <definedName name="_Key1" localSheetId="3" hidden="1">#REF!</definedName>
    <definedName name="_Key1" localSheetId="7" hidden="1">#REF!</definedName>
    <definedName name="_Key1" localSheetId="2" hidden="1">#REF!</definedName>
    <definedName name="_Key1" localSheetId="4" hidden="1">#REF!</definedName>
    <definedName name="_Key1" localSheetId="5" hidden="1">#REF!</definedName>
    <definedName name="_Key1" localSheetId="6" hidden="1">#REF!</definedName>
    <definedName name="_Key1" hidden="1">#REF!</definedName>
    <definedName name="_Key2" localSheetId="3" hidden="1">#REF!</definedName>
    <definedName name="_Key2" localSheetId="7" hidden="1">#REF!</definedName>
    <definedName name="_Key2" localSheetId="2" hidden="1">#REF!</definedName>
    <definedName name="_Key2" localSheetId="4" hidden="1">#REF!</definedName>
    <definedName name="_Key2" localSheetId="5" hidden="1">#REF!</definedName>
    <definedName name="_Key2" localSheetId="6" hidden="1">#REF!</definedName>
    <definedName name="_Key2" hidden="1">#REF!</definedName>
    <definedName name="_Order1" hidden="1">255</definedName>
    <definedName name="_Order2" hidden="1">255</definedName>
    <definedName name="a">'[1]４月'!#REF!</definedName>
    <definedName name="ai" localSheetId="3" hidden="1">#REF!</definedName>
    <definedName name="ai" localSheetId="7" hidden="1">#REF!</definedName>
    <definedName name="ai" localSheetId="2" hidden="1">#REF!</definedName>
    <definedName name="ai" localSheetId="4" hidden="1">#REF!</definedName>
    <definedName name="ai" localSheetId="5" hidden="1">#REF!</definedName>
    <definedName name="ai" localSheetId="6" hidden="1">#REF!</definedName>
    <definedName name="ai" hidden="1">#REF!</definedName>
    <definedName name="aii" localSheetId="3" hidden="1">#REF!</definedName>
    <definedName name="aii" localSheetId="7" hidden="1">#REF!</definedName>
    <definedName name="aii" localSheetId="2" hidden="1">#REF!</definedName>
    <definedName name="aii" localSheetId="4" hidden="1">#REF!</definedName>
    <definedName name="aii" localSheetId="5" hidden="1">#REF!</definedName>
    <definedName name="aii" localSheetId="6" hidden="1">#REF!</definedName>
    <definedName name="aii" hidden="1">#REF!</definedName>
    <definedName name="b" localSheetId="3" hidden="1">#REF!</definedName>
    <definedName name="b" localSheetId="7" hidden="1">#REF!</definedName>
    <definedName name="b" localSheetId="2" hidden="1">#REF!</definedName>
    <definedName name="b" localSheetId="4" hidden="1">#REF!</definedName>
    <definedName name="b" localSheetId="5" hidden="1">#REF!</definedName>
    <definedName name="b" localSheetId="6" hidden="1">#REF!</definedName>
    <definedName name="b" hidden="1">#REF!</definedName>
    <definedName name="credo" localSheetId="3" hidden="1">#REF!</definedName>
    <definedName name="credo" localSheetId="7" hidden="1">#REF!</definedName>
    <definedName name="credo" localSheetId="2" hidden="1">#REF!</definedName>
    <definedName name="credo" localSheetId="4" hidden="1">#REF!</definedName>
    <definedName name="credo" localSheetId="5" hidden="1">#REF!</definedName>
    <definedName name="credo" localSheetId="6" hidden="1">#REF!</definedName>
    <definedName name="credo" hidden="1">#REF!</definedName>
    <definedName name="ｄｗｄｗｄｗｄ" localSheetId="3" hidden="1">#REF!</definedName>
    <definedName name="ｄｗｄｗｄｗｄ" localSheetId="7" hidden="1">#REF!</definedName>
    <definedName name="ｄｗｄｗｄｗｄ" localSheetId="2" hidden="1">#REF!</definedName>
    <definedName name="ｄｗｄｗｄｗｄ" localSheetId="4" hidden="1">#REF!</definedName>
    <definedName name="ｄｗｄｗｄｗｄ" localSheetId="5" hidden="1">#REF!</definedName>
    <definedName name="ｄｗｄｗｄｗｄ" localSheetId="6" hidden="1">#REF!</definedName>
    <definedName name="ｄｗｄｗｄｗｄ" hidden="1">#REF!</definedName>
    <definedName name="g">'[1]４月'!#REF!</definedName>
    <definedName name="j" localSheetId="3" hidden="1">#REF!</definedName>
    <definedName name="j" localSheetId="7" hidden="1">#REF!</definedName>
    <definedName name="j" localSheetId="2" hidden="1">#REF!</definedName>
    <definedName name="j" localSheetId="4" hidden="1">#REF!</definedName>
    <definedName name="j" localSheetId="5" hidden="1">#REF!</definedName>
    <definedName name="j" localSheetId="6" hidden="1">#REF!</definedName>
    <definedName name="j" hidden="1">#REF!</definedName>
    <definedName name="ｋｋｋ">'[2]４月'!#REF!</definedName>
    <definedName name="ＫＫＫＫ" hidden="1">#REF!</definedName>
    <definedName name="K総務" hidden="1">#REF!</definedName>
    <definedName name="PL">INDIRECT(#REF!)</definedName>
    <definedName name="PL血液検査">INDIRECT(#REF!+#REF!)</definedName>
    <definedName name="_xlnm.Print_Area" localSheetId="3">'④保障額診断（業績悪化の補填資金）'!$A$1:$Q$23</definedName>
    <definedName name="_xlnm.Print_Area" localSheetId="7">キャッシュフロー分析!$A$1:$Q$19</definedName>
    <definedName name="_xlnm.Print_Area" localSheetId="2">改善案①!$A$1:$Q$23</definedName>
    <definedName name="_xlnm.Print_Area" localSheetId="4">改善案②!$A$1:$Q$23</definedName>
    <definedName name="_xlnm.Print_Area" localSheetId="5">改善案③!$A$1:$Q$23</definedName>
    <definedName name="_xlnm.Print_Area" localSheetId="1">決算書概要!$A$1:$S$37</definedName>
    <definedName name="TITLE">'[1]４月'!#REF!</definedName>
    <definedName name="uy">'[1]４月'!#REF!</definedName>
    <definedName name="wq" localSheetId="3" hidden="1">#REF!</definedName>
    <definedName name="wq" localSheetId="7" hidden="1">#REF!</definedName>
    <definedName name="wq" localSheetId="2" hidden="1">#REF!</definedName>
    <definedName name="wq" localSheetId="4" hidden="1">#REF!</definedName>
    <definedName name="wq" localSheetId="5" hidden="1">#REF!</definedName>
    <definedName name="wq" localSheetId="6" hidden="1">#REF!</definedName>
    <definedName name="wq" hidden="1">#REF!</definedName>
    <definedName name="ｙ" localSheetId="3" hidden="1">#REF!</definedName>
    <definedName name="ｙ" localSheetId="7" hidden="1">#REF!</definedName>
    <definedName name="ｙ" localSheetId="2" hidden="1">#REF!</definedName>
    <definedName name="ｙ" localSheetId="4" hidden="1">#REF!</definedName>
    <definedName name="ｙ" localSheetId="5" hidden="1">#REF!</definedName>
    <definedName name="ｙ" localSheetId="6" hidden="1">#REF!</definedName>
    <definedName name="ｙ" hidden="1">#REF!</definedName>
    <definedName name="あ" localSheetId="3" hidden="1">#REF!</definedName>
    <definedName name="あ" localSheetId="7" hidden="1">#REF!</definedName>
    <definedName name="あ" localSheetId="2" hidden="1">#REF!</definedName>
    <definedName name="あ" localSheetId="4" hidden="1">#REF!</definedName>
    <definedName name="あ" localSheetId="5" hidden="1">#REF!</definedName>
    <definedName name="あ" localSheetId="6" hidden="1">#REF!</definedName>
    <definedName name="あ" hidden="1">#REF!</definedName>
    <definedName name="ああ" localSheetId="3" hidden="1">#REF!</definedName>
    <definedName name="ああ" localSheetId="7" hidden="1">#REF!</definedName>
    <definedName name="ああ" localSheetId="2" hidden="1">#REF!</definedName>
    <definedName name="ああ" localSheetId="4" hidden="1">#REF!</definedName>
    <definedName name="ああ" localSheetId="5" hidden="1">#REF!</definedName>
    <definedName name="ああ" localSheetId="6" hidden="1">#REF!</definedName>
    <definedName name="ああ" hidden="1">#REF!</definedName>
    <definedName name="あああ">'[1]４月'!#REF!</definedName>
    <definedName name="ああああ" localSheetId="3" hidden="1">#REF!</definedName>
    <definedName name="ああああ" localSheetId="7" hidden="1">#REF!</definedName>
    <definedName name="ああああ" localSheetId="2" hidden="1">#REF!</definedName>
    <definedName name="ああああ" localSheetId="4" hidden="1">#REF!</definedName>
    <definedName name="ああああ" localSheetId="5" hidden="1">#REF!</definedName>
    <definedName name="ああああ" localSheetId="6" hidden="1">#REF!</definedName>
    <definedName name="ああああ" hidden="1">#REF!</definedName>
    <definedName name="ああああああ">'[1]４月'!#REF!</definedName>
    <definedName name="ああああああああ">'[1]４月'!#REF!</definedName>
    <definedName name="ああああああああああ" localSheetId="3" hidden="1">#REF!</definedName>
    <definedName name="ああああああああああ" localSheetId="7" hidden="1">#REF!</definedName>
    <definedName name="ああああああああああ" localSheetId="2" hidden="1">#REF!</definedName>
    <definedName name="ああああああああああ" localSheetId="4" hidden="1">#REF!</definedName>
    <definedName name="ああああああああああ" localSheetId="5" hidden="1">#REF!</definedName>
    <definedName name="ああああああああああ" localSheetId="6" hidden="1">#REF!</definedName>
    <definedName name="ああああああああああ" hidden="1">#REF!</definedName>
    <definedName name="ああああああああああああ">'[1]４月'!#REF!</definedName>
    <definedName name="あああああああああああああ" localSheetId="3" hidden="1">#REF!</definedName>
    <definedName name="あああああああああああああ" localSheetId="7" hidden="1">#REF!</definedName>
    <definedName name="あああああああああああああ" localSheetId="2" hidden="1">#REF!</definedName>
    <definedName name="あああああああああああああ" localSheetId="4" hidden="1">#REF!</definedName>
    <definedName name="あああああああああああああ" localSheetId="5" hidden="1">#REF!</definedName>
    <definedName name="あああああああああああああ" localSheetId="6" hidden="1">#REF!</definedName>
    <definedName name="あああああああああああああ" hidden="1">#REF!</definedName>
    <definedName name="あい">'[1]４月'!#REF!</definedName>
    <definedName name="い" hidden="1">#REF!</definedName>
    <definedName name="ぉ" localSheetId="3" hidden="1">#REF!</definedName>
    <definedName name="ぉ" localSheetId="7" hidden="1">#REF!</definedName>
    <definedName name="ぉ" localSheetId="2" hidden="1">#REF!</definedName>
    <definedName name="ぉ" localSheetId="4" hidden="1">#REF!</definedName>
    <definedName name="ぉ" localSheetId="5" hidden="1">#REF!</definedName>
    <definedName name="ぉ" localSheetId="6" hidden="1">#REF!</definedName>
    <definedName name="ぉ" hidden="1">#REF!</definedName>
    <definedName name="さ" localSheetId="3" hidden="1">#REF!</definedName>
    <definedName name="さ" localSheetId="7" hidden="1">#REF!</definedName>
    <definedName name="さ" localSheetId="2" hidden="1">#REF!</definedName>
    <definedName name="さ" localSheetId="4" hidden="1">#REF!</definedName>
    <definedName name="さ" localSheetId="5" hidden="1">#REF!</definedName>
    <definedName name="さ" localSheetId="6" hidden="1">#REF!</definedName>
    <definedName name="さ" hidden="1">#REF!</definedName>
    <definedName name="ささあさっさ" localSheetId="3" hidden="1">#REF!</definedName>
    <definedName name="ささあさっさ" localSheetId="7" hidden="1">#REF!</definedName>
    <definedName name="ささあさっさ" localSheetId="2" hidden="1">#REF!</definedName>
    <definedName name="ささあさっさ" localSheetId="4" hidden="1">#REF!</definedName>
    <definedName name="ささあさっさ" localSheetId="5" hidden="1">#REF!</definedName>
    <definedName name="ささあさっさ" localSheetId="6" hidden="1">#REF!</definedName>
    <definedName name="ささあさっさ" hidden="1">#REF!</definedName>
    <definedName name="サラサラ血">#REF!</definedName>
    <definedName name="じょあき" localSheetId="3" hidden="1">#REF!</definedName>
    <definedName name="じょあき" localSheetId="7" hidden="1">#REF!</definedName>
    <definedName name="じょあき" localSheetId="2" hidden="1">#REF!</definedName>
    <definedName name="じょあき" localSheetId="4" hidden="1">#REF!</definedName>
    <definedName name="じょあき" localSheetId="5" hidden="1">#REF!</definedName>
    <definedName name="じょあき" localSheetId="6" hidden="1">#REF!</definedName>
    <definedName name="じょあき" hidden="1">#REF!</definedName>
    <definedName name="スポーツマン">#REF!</definedName>
    <definedName name="っさささ" localSheetId="3" hidden="1">#REF!</definedName>
    <definedName name="っさささ" localSheetId="7" hidden="1">#REF!</definedName>
    <definedName name="っさささ" localSheetId="2" hidden="1">#REF!</definedName>
    <definedName name="っさささ" localSheetId="4" hidden="1">#REF!</definedName>
    <definedName name="っさささ" localSheetId="5" hidden="1">#REF!</definedName>
    <definedName name="っさささ" localSheetId="6" hidden="1">#REF!</definedName>
    <definedName name="っさささ" hidden="1">#REF!</definedName>
    <definedName name="っさささささ" localSheetId="3" hidden="1">#REF!</definedName>
    <definedName name="っさささささ" localSheetId="7" hidden="1">#REF!</definedName>
    <definedName name="っさささささ" localSheetId="2" hidden="1">#REF!</definedName>
    <definedName name="っさささささ" localSheetId="4" hidden="1">#REF!</definedName>
    <definedName name="っさささささ" localSheetId="5" hidden="1">#REF!</definedName>
    <definedName name="っさささささ" localSheetId="6" hidden="1">#REF!</definedName>
    <definedName name="っさささささ" hidden="1">#REF!</definedName>
    <definedName name="ドロドロ血">#REF!</definedName>
    <definedName name="メタボ">#REF!</definedName>
    <definedName name="井藤" localSheetId="3" hidden="1">#REF!</definedName>
    <definedName name="井藤" localSheetId="7" hidden="1">#REF!</definedName>
    <definedName name="井藤" localSheetId="2" hidden="1">#REF!</definedName>
    <definedName name="井藤" localSheetId="4" hidden="1">#REF!</definedName>
    <definedName name="井藤" localSheetId="5" hidden="1">#REF!</definedName>
    <definedName name="井藤" localSheetId="6" hidden="1">#REF!</definedName>
    <definedName name="井藤" hidden="1">#REF!</definedName>
    <definedName name="画像">INDIRECT(#REF!)</definedName>
    <definedName name="虚弱体質">#REF!</definedName>
    <definedName name="経過観察">#REF!</definedName>
    <definedName name="健康体">#REF!</definedName>
    <definedName name="三國" localSheetId="3" hidden="1">#REF!</definedName>
    <definedName name="三國" localSheetId="7" hidden="1">#REF!</definedName>
    <definedName name="三國" localSheetId="2" hidden="1">#REF!</definedName>
    <definedName name="三國" localSheetId="4" hidden="1">#REF!</definedName>
    <definedName name="三國" localSheetId="5" hidden="1">#REF!</definedName>
    <definedName name="三國" localSheetId="6" hidden="1">#REF!</definedName>
    <definedName name="三國" hidden="1">#REF!</definedName>
    <definedName name="他">'[1]４月'!#REF!</definedName>
    <definedName name="他お" localSheetId="3" hidden="1">#REF!</definedName>
    <definedName name="他お" localSheetId="7" hidden="1">#REF!</definedName>
    <definedName name="他お" localSheetId="2" hidden="1">#REF!</definedName>
    <definedName name="他お" localSheetId="4" hidden="1">#REF!</definedName>
    <definedName name="他お" localSheetId="5" hidden="1">#REF!</definedName>
    <definedName name="他お" localSheetId="6" hidden="1">#REF!</definedName>
    <definedName name="他お" hidden="1">#REF!</definedName>
    <definedName name="奈良井" hidden="1">#REF!</definedName>
    <definedName name="名前の重複" localSheetId="3" hidden="1">#REF!</definedName>
    <definedName name="名前の重複" localSheetId="7" hidden="1">#REF!</definedName>
    <definedName name="名前の重複" localSheetId="2" hidden="1">#REF!</definedName>
    <definedName name="名前の重複" localSheetId="4" hidden="1">#REF!</definedName>
    <definedName name="名前の重複" localSheetId="5" hidden="1">#REF!</definedName>
    <definedName name="名前の重複" localSheetId="6" hidden="1">#REF!</definedName>
    <definedName name="名前の重複" hidden="1">#REF!</definedName>
    <definedName name="明日" localSheetId="3" hidden="1">#REF!</definedName>
    <definedName name="明日" localSheetId="7" hidden="1">#REF!</definedName>
    <definedName name="明日" localSheetId="2" hidden="1">#REF!</definedName>
    <definedName name="明日" localSheetId="4" hidden="1">#REF!</definedName>
    <definedName name="明日" localSheetId="5" hidden="1">#REF!</definedName>
    <definedName name="明日" localSheetId="6" hidden="1">#REF!</definedName>
    <definedName name="明日"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 i="32" l="1"/>
  <c r="N8" i="10" l="1"/>
  <c r="L8" i="10"/>
  <c r="N7" i="10"/>
  <c r="L7" i="10"/>
  <c r="N6" i="10"/>
  <c r="L6" i="10"/>
  <c r="P6" i="10" s="1"/>
  <c r="N10" i="10"/>
  <c r="L10" i="10"/>
  <c r="P10" i="10" s="1"/>
  <c r="N9" i="10"/>
  <c r="L9" i="10"/>
  <c r="J10" i="10"/>
  <c r="J9" i="10"/>
  <c r="P8" i="10"/>
  <c r="J7" i="10"/>
  <c r="J6" i="10"/>
  <c r="E6" i="10"/>
  <c r="E7" i="10"/>
  <c r="D36" i="32"/>
  <c r="R34" i="32"/>
  <c r="Q34" i="32"/>
  <c r="K10" i="32" s="1"/>
  <c r="J34" i="32"/>
  <c r="C34" i="32"/>
  <c r="B34" i="32"/>
  <c r="S33" i="32"/>
  <c r="L33" i="32"/>
  <c r="M33" i="32" s="1"/>
  <c r="K33" i="32"/>
  <c r="J33" i="32"/>
  <c r="D33" i="32"/>
  <c r="S32" i="32"/>
  <c r="L32" i="32"/>
  <c r="K32" i="32"/>
  <c r="J32" i="32"/>
  <c r="D32" i="32"/>
  <c r="S31" i="32"/>
  <c r="L31" i="32"/>
  <c r="K31" i="32"/>
  <c r="J31" i="32"/>
  <c r="D31" i="32"/>
  <c r="S30" i="32"/>
  <c r="L30" i="32"/>
  <c r="K30" i="32"/>
  <c r="J30" i="32"/>
  <c r="D30" i="32"/>
  <c r="S29" i="32"/>
  <c r="D29" i="32"/>
  <c r="S28" i="32"/>
  <c r="D28" i="32"/>
  <c r="S27" i="32"/>
  <c r="C27" i="32"/>
  <c r="B27" i="32"/>
  <c r="S26" i="32"/>
  <c r="D26" i="32"/>
  <c r="S25" i="32"/>
  <c r="H25" i="32"/>
  <c r="D25" i="32"/>
  <c r="S24" i="32"/>
  <c r="H24" i="32"/>
  <c r="C24" i="32"/>
  <c r="B24" i="32"/>
  <c r="S23" i="32"/>
  <c r="M23" i="32"/>
  <c r="H23" i="32"/>
  <c r="D23" i="32"/>
  <c r="S22" i="32"/>
  <c r="H22" i="32"/>
  <c r="D22" i="32"/>
  <c r="S21" i="32"/>
  <c r="M21" i="32"/>
  <c r="D21" i="32"/>
  <c r="S20" i="32"/>
  <c r="M20" i="32"/>
  <c r="G20" i="32"/>
  <c r="F20" i="32"/>
  <c r="D20" i="32"/>
  <c r="S19" i="32"/>
  <c r="H19" i="32"/>
  <c r="S18" i="32"/>
  <c r="L18" i="32"/>
  <c r="K18" i="32"/>
  <c r="H18" i="32"/>
  <c r="C18" i="32"/>
  <c r="B18" i="32"/>
  <c r="S17" i="32"/>
  <c r="M17" i="32"/>
  <c r="H17" i="32"/>
  <c r="D17" i="32"/>
  <c r="S16" i="32"/>
  <c r="M16" i="32"/>
  <c r="H16" i="32"/>
  <c r="D16" i="32"/>
  <c r="S15" i="32"/>
  <c r="L15" i="32"/>
  <c r="K15" i="32"/>
  <c r="D15" i="32"/>
  <c r="S14" i="32"/>
  <c r="M14" i="32"/>
  <c r="G14" i="32"/>
  <c r="F14" i="32"/>
  <c r="D14" i="32"/>
  <c r="S13" i="32"/>
  <c r="M13" i="32"/>
  <c r="H13" i="32"/>
  <c r="C13" i="32"/>
  <c r="B13" i="32"/>
  <c r="S12" i="32"/>
  <c r="M12" i="32"/>
  <c r="H12" i="32"/>
  <c r="D12" i="32"/>
  <c r="S11" i="32"/>
  <c r="H11" i="32"/>
  <c r="D11" i="32"/>
  <c r="S10" i="32"/>
  <c r="H10" i="32"/>
  <c r="S9" i="32"/>
  <c r="H9" i="32"/>
  <c r="D9" i="32"/>
  <c r="S8" i="32"/>
  <c r="H8" i="32"/>
  <c r="C8" i="32"/>
  <c r="B8" i="32"/>
  <c r="S7" i="32"/>
  <c r="L7" i="32"/>
  <c r="L8" i="32" s="1"/>
  <c r="K7" i="32"/>
  <c r="K8" i="32" s="1"/>
  <c r="H7" i="32"/>
  <c r="D7" i="32"/>
  <c r="S6" i="32"/>
  <c r="M6" i="32"/>
  <c r="H6" i="32"/>
  <c r="D6" i="32"/>
  <c r="S5" i="32"/>
  <c r="M5" i="32"/>
  <c r="G5" i="32"/>
  <c r="F5" i="32"/>
  <c r="B5" i="32"/>
  <c r="S4" i="32"/>
  <c r="M4" i="32"/>
  <c r="H4" i="32"/>
  <c r="D4" i="32"/>
  <c r="S3" i="32"/>
  <c r="M3" i="32"/>
  <c r="H3" i="32"/>
  <c r="D3" i="32"/>
  <c r="K34" i="32" l="1"/>
  <c r="M32" i="32"/>
  <c r="M31" i="32"/>
  <c r="S34" i="32"/>
  <c r="L34" i="32"/>
  <c r="M18" i="32"/>
  <c r="M15" i="32"/>
  <c r="H14" i="32"/>
  <c r="H5" i="32"/>
  <c r="F15" i="32"/>
  <c r="F21" i="32" s="1"/>
  <c r="C35" i="32"/>
  <c r="B35" i="32"/>
  <c r="D34" i="32"/>
  <c r="D27" i="32"/>
  <c r="D18" i="32"/>
  <c r="D13" i="32"/>
  <c r="C10" i="32"/>
  <c r="C19" i="32" s="1"/>
  <c r="B10" i="32"/>
  <c r="B19" i="32" s="1"/>
  <c r="D8" i="32"/>
  <c r="D5" i="32"/>
  <c r="P7" i="10"/>
  <c r="P9" i="10"/>
  <c r="H20" i="32"/>
  <c r="K9" i="32"/>
  <c r="K11" i="32"/>
  <c r="K19" i="32" s="1"/>
  <c r="K22" i="32" s="1"/>
  <c r="K24" i="32" s="1"/>
  <c r="L9" i="32"/>
  <c r="M8" i="32"/>
  <c r="M7" i="32"/>
  <c r="G15" i="32"/>
  <c r="M30" i="32"/>
  <c r="L10" i="32"/>
  <c r="M10" i="32" s="1"/>
  <c r="D24" i="32"/>
  <c r="M34" i="32" l="1"/>
  <c r="L11" i="32"/>
  <c r="M11" i="32" s="1"/>
  <c r="M9" i="32"/>
  <c r="D35" i="32"/>
  <c r="B37" i="32"/>
  <c r="F35" i="32" s="1"/>
  <c r="F37" i="32" s="1"/>
  <c r="L14" i="10" s="1"/>
  <c r="D10" i="32"/>
  <c r="H15" i="32"/>
  <c r="G21" i="32"/>
  <c r="C37" i="32"/>
  <c r="D19" i="32"/>
  <c r="L19" i="32" l="1"/>
  <c r="G35" i="32"/>
  <c r="D37" i="32"/>
  <c r="H21" i="32"/>
  <c r="L22" i="32"/>
  <c r="M19" i="32"/>
  <c r="H35" i="32" l="1"/>
  <c r="G37" i="32"/>
  <c r="H37" i="32" s="1"/>
  <c r="L24" i="32"/>
  <c r="M24" i="32" s="1"/>
  <c r="M22" i="32"/>
  <c r="N14" i="10" l="1"/>
  <c r="E8" i="10" l="1"/>
  <c r="C7" i="10"/>
  <c r="C6" i="10"/>
  <c r="G6" i="10" s="1"/>
  <c r="C8" i="10" l="1"/>
  <c r="G8" i="10" s="1"/>
  <c r="E13" i="10"/>
  <c r="E9" i="10"/>
  <c r="C13" i="10"/>
  <c r="C9" i="10"/>
  <c r="E15" i="10"/>
  <c r="C15" i="10"/>
  <c r="G7" i="10"/>
  <c r="G9" i="10" l="1"/>
  <c r="H13" i="13" l="1"/>
  <c r="G13" i="13"/>
  <c r="H12" i="13"/>
  <c r="G12" i="13"/>
  <c r="D12" i="13"/>
  <c r="C12" i="13"/>
  <c r="H11" i="13"/>
  <c r="G11" i="13"/>
  <c r="D11" i="13"/>
  <c r="C11" i="13"/>
  <c r="D5" i="13"/>
  <c r="C5" i="13"/>
  <c r="D4" i="13"/>
  <c r="C4" i="13"/>
  <c r="E10" i="34" l="1"/>
  <c r="E18" i="34" l="1"/>
  <c r="E17" i="34"/>
  <c r="D6" i="13"/>
  <c r="D7" i="13" s="1"/>
  <c r="M17" i="13" s="1"/>
  <c r="C6" i="13"/>
  <c r="C13" i="13" l="1"/>
  <c r="C14" i="13" s="1"/>
  <c r="L18" i="13" s="1"/>
  <c r="D13" i="13"/>
  <c r="D14" i="13" s="1"/>
  <c r="M18" i="13" s="1"/>
  <c r="M19" i="13" s="1"/>
  <c r="C7" i="13"/>
  <c r="L17" i="13" s="1"/>
  <c r="P11" i="13"/>
  <c r="E17" i="10" l="1"/>
  <c r="N15" i="10"/>
  <c r="N11" i="13"/>
  <c r="O11" i="13"/>
  <c r="L11" i="13"/>
  <c r="M11" i="13"/>
  <c r="Q11" i="13"/>
  <c r="A17" i="13" s="1" a="1"/>
  <c r="A17" i="13" s="1"/>
  <c r="L19" i="13"/>
  <c r="L15" i="10" s="1"/>
  <c r="Q17" i="13" l="1"/>
  <c r="Q19" i="13" s="1"/>
  <c r="C17" i="10"/>
  <c r="E11" i="34"/>
  <c r="E13" i="34" s="1"/>
  <c r="E19" i="34" s="1"/>
  <c r="V11" i="32"/>
  <c r="U11" i="32"/>
  <c r="T6" i="32"/>
  <c r="V4" i="32"/>
  <c r="L26" i="32" s="1"/>
  <c r="U4" i="32"/>
  <c r="K26" i="32" s="1"/>
  <c r="M26" i="32" l="1"/>
  <c r="V6" i="32"/>
  <c r="U6" i="32"/>
  <c r="U8" i="32"/>
  <c r="E16" i="34" l="1"/>
  <c r="E21" i="34" s="1"/>
  <c r="V8"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tc={459C8645-B6A8-467C-8112-1D4FE5EC7469}</author>
  </authors>
  <commentList>
    <comment ref="F8" authorId="0" shapeId="0" xr:uid="{459C8645-B6A8-467C-8112-1D4FE5EC746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西暦で入力 例.2022年8月
決算書の直近月を入力</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<sst xmlns="http://schemas.openxmlformats.org/spreadsheetml/2006/main" count="341" uniqueCount="267">
  <si>
    <t>御中</t>
    <rPh sb="0" eb="2">
      <t>オンチュウ</t>
    </rPh>
    <phoneticPr fontId="3"/>
  </si>
  <si>
    <t>勘定科目</t>
  </si>
  <si>
    <t>想定一人当たり年収</t>
    <rPh sb="0" eb="2">
      <t>ソウテイ</t>
    </rPh>
    <rPh sb="2" eb="4">
      <t>ヒトリ</t>
    </rPh>
    <rPh sb="4" eb="5">
      <t>ア</t>
    </rPh>
    <rPh sb="7" eb="9">
      <t>ネンシュウ</t>
    </rPh>
    <phoneticPr fontId="3"/>
  </si>
  <si>
    <t>現金</t>
  </si>
  <si>
    <t>役員報酬</t>
  </si>
  <si>
    <t>想定換算人数（個人の場合一人加算）</t>
    <rPh sb="0" eb="2">
      <t>ソウテイ</t>
    </rPh>
    <rPh sb="2" eb="4">
      <t>カンサン</t>
    </rPh>
    <rPh sb="4" eb="6">
      <t>ニンズウ</t>
    </rPh>
    <rPh sb="7" eb="9">
      <t>コジン</t>
    </rPh>
    <rPh sb="10" eb="12">
      <t>バアイ</t>
    </rPh>
    <rPh sb="12" eb="14">
      <t>ヒトリ</t>
    </rPh>
    <rPh sb="14" eb="16">
      <t>カサン</t>
    </rPh>
    <phoneticPr fontId="3"/>
  </si>
  <si>
    <t>買掛金</t>
  </si>
  <si>
    <t>給料手当</t>
  </si>
  <si>
    <t>Ⓝ仕入債務合計</t>
  </si>
  <si>
    <t>想定総生産性</t>
    <rPh sb="0" eb="2">
      <t>ソウテイ</t>
    </rPh>
    <rPh sb="2" eb="3">
      <t>ソウ</t>
    </rPh>
    <rPh sb="3" eb="6">
      <t>セイサンセイ</t>
    </rPh>
    <phoneticPr fontId="3"/>
  </si>
  <si>
    <t>売掛金</t>
  </si>
  <si>
    <t>↑13％程度</t>
    <rPh sb="4" eb="6">
      <t>テイド</t>
    </rPh>
    <phoneticPr fontId="3"/>
  </si>
  <si>
    <t>想定労働生産性</t>
    <rPh sb="0" eb="2">
      <t>ソウテイ</t>
    </rPh>
    <rPh sb="2" eb="4">
      <t>ロウドウ</t>
    </rPh>
    <rPh sb="4" eb="7">
      <t>セイサンセイ</t>
    </rPh>
    <phoneticPr fontId="3"/>
  </si>
  <si>
    <t>未払法人税等</t>
  </si>
  <si>
    <t>⑥売上総利益金額＝①－⑤</t>
  </si>
  <si>
    <t>未払消費税等</t>
  </si>
  <si>
    <t>預り金・仮受金</t>
  </si>
  <si>
    <t>法定福利費率</t>
    <rPh sb="0" eb="2">
      <t>ホウテイ</t>
    </rPh>
    <rPh sb="2" eb="4">
      <t>フクリ</t>
    </rPh>
    <rPh sb="4" eb="5">
      <t>ヒ</t>
    </rPh>
    <rPh sb="5" eb="6">
      <t>リツ</t>
    </rPh>
    <phoneticPr fontId="3"/>
  </si>
  <si>
    <t>商品</t>
  </si>
  <si>
    <t>短期借入金（役員借入）</t>
  </si>
  <si>
    <t>短期借入金（外部調達）</t>
  </si>
  <si>
    <t>上記以外の他流動負債</t>
  </si>
  <si>
    <t>交際費</t>
  </si>
  <si>
    <t>Ⓞ他流動負債合計</t>
  </si>
  <si>
    <t>会議費</t>
  </si>
  <si>
    <t>Ⓟ流動負債合計ⓃⓄ</t>
  </si>
  <si>
    <t>前渡金・前払費用・未収入金</t>
  </si>
  <si>
    <t>社債・リース債務</t>
  </si>
  <si>
    <t>その他顧客費</t>
  </si>
  <si>
    <t>上記以外の固定負債</t>
  </si>
  <si>
    <t>⑰経常利益金額＝⑨＋⑬-⑯</t>
  </si>
  <si>
    <t>通信費</t>
  </si>
  <si>
    <t>Ⓠ固定負債合計</t>
  </si>
  <si>
    <t>Ⓡ負債合計ⓅⓆ</t>
  </si>
  <si>
    <t>修繕費</t>
  </si>
  <si>
    <t>Ⓢ資本金合計</t>
  </si>
  <si>
    <t>Ⓣ資本剰余金合計</t>
  </si>
  <si>
    <t>新聞図書費</t>
  </si>
  <si>
    <t>Ⓤ利益剰余金合計</t>
  </si>
  <si>
    <t>Ⓥ自己株式</t>
  </si>
  <si>
    <t>衛生費・保守費</t>
  </si>
  <si>
    <t>前期</t>
  </si>
  <si>
    <t>当期</t>
  </si>
  <si>
    <t>保険積立金</t>
  </si>
  <si>
    <t>営業利益</t>
  </si>
  <si>
    <t>万円</t>
    <rPh sb="0" eb="2">
      <t>マンエン</t>
    </rPh>
    <phoneticPr fontId="3"/>
  </si>
  <si>
    <t>％</t>
    <phoneticPr fontId="3"/>
  </si>
  <si>
    <t>【１】決算書概要</t>
    <phoneticPr fontId="3"/>
  </si>
  <si>
    <t>①</t>
    <phoneticPr fontId="3"/>
  </si>
  <si>
    <t>②</t>
    <phoneticPr fontId="3"/>
  </si>
  <si>
    <t>③</t>
    <phoneticPr fontId="3"/>
  </si>
  <si>
    <t>④</t>
    <phoneticPr fontId="3"/>
  </si>
  <si>
    <t>借入金返済資金</t>
    <rPh sb="0" eb="2">
      <t>カリイレ</t>
    </rPh>
    <rPh sb="2" eb="3">
      <t>キン</t>
    </rPh>
    <rPh sb="3" eb="5">
      <t>ヘンサイ</t>
    </rPh>
    <rPh sb="5" eb="7">
      <t>シキン</t>
    </rPh>
    <phoneticPr fontId="3"/>
  </si>
  <si>
    <t>死亡退職金</t>
    <rPh sb="0" eb="2">
      <t>シボウ</t>
    </rPh>
    <rPh sb="2" eb="5">
      <t>タイショクキン</t>
    </rPh>
    <phoneticPr fontId="3"/>
  </si>
  <si>
    <t>自社株買取資金</t>
    <rPh sb="0" eb="2">
      <t>ジシャ</t>
    </rPh>
    <rPh sb="2" eb="3">
      <t>カブ</t>
    </rPh>
    <rPh sb="3" eb="5">
      <t>カイトリ</t>
    </rPh>
    <rPh sb="5" eb="7">
      <t>シキン</t>
    </rPh>
    <phoneticPr fontId="3"/>
  </si>
  <si>
    <t>業績悪化の補填資金</t>
    <rPh sb="0" eb="2">
      <t>ギョウセキ</t>
    </rPh>
    <rPh sb="2" eb="4">
      <t>アッカ</t>
    </rPh>
    <rPh sb="5" eb="7">
      <t>ホテン</t>
    </rPh>
    <rPh sb="7" eb="9">
      <t>シキン</t>
    </rPh>
    <phoneticPr fontId="3"/>
  </si>
  <si>
    <t>⑤</t>
    <phoneticPr fontId="3"/>
  </si>
  <si>
    <t>【３】保障額診断（事業継続）</t>
    <rPh sb="3" eb="5">
      <t>ホショウ</t>
    </rPh>
    <rPh sb="5" eb="6">
      <t>ガク</t>
    </rPh>
    <rPh sb="6" eb="8">
      <t>シンダン</t>
    </rPh>
    <rPh sb="9" eb="11">
      <t>ジギョウ</t>
    </rPh>
    <rPh sb="11" eb="13">
      <t>ケイゾク</t>
    </rPh>
    <phoneticPr fontId="3"/>
  </si>
  <si>
    <t>A</t>
    <phoneticPr fontId="3"/>
  </si>
  <si>
    <t>B</t>
    <phoneticPr fontId="3"/>
  </si>
  <si>
    <t>C</t>
    <phoneticPr fontId="3"/>
  </si>
  <si>
    <t>D</t>
    <phoneticPr fontId="3"/>
  </si>
  <si>
    <t>④業績悪化の補填資金</t>
    <rPh sb="1" eb="3">
      <t>ギョウセキ</t>
    </rPh>
    <rPh sb="3" eb="5">
      <t>アッカ</t>
    </rPh>
    <rPh sb="6" eb="8">
      <t>ホテン</t>
    </rPh>
    <rPh sb="8" eb="10">
      <t>シキン</t>
    </rPh>
    <phoneticPr fontId="3"/>
  </si>
  <si>
    <t>経営者に万一があった場合、会社に大きく影響を与える可能性が高いです。特に創業社長に万一があった場合</t>
    <rPh sb="0" eb="2">
      <t>ケイエイ</t>
    </rPh>
    <rPh sb="2" eb="3">
      <t>シャ</t>
    </rPh>
    <rPh sb="4" eb="6">
      <t>マンイチ</t>
    </rPh>
    <rPh sb="10" eb="12">
      <t>バアイ</t>
    </rPh>
    <rPh sb="13" eb="15">
      <t>カイシャ</t>
    </rPh>
    <rPh sb="16" eb="17">
      <t>オオ</t>
    </rPh>
    <rPh sb="19" eb="21">
      <t>エイキョウ</t>
    </rPh>
    <rPh sb="22" eb="23">
      <t>アタ</t>
    </rPh>
    <rPh sb="25" eb="28">
      <t>カノウセイ</t>
    </rPh>
    <rPh sb="29" eb="30">
      <t>タカ</t>
    </rPh>
    <rPh sb="34" eb="35">
      <t>トク</t>
    </rPh>
    <rPh sb="36" eb="38">
      <t>ソウギョウ</t>
    </rPh>
    <rPh sb="38" eb="40">
      <t>シャチョウ</t>
    </rPh>
    <rPh sb="41" eb="43">
      <t>マンイチ</t>
    </rPh>
    <rPh sb="47" eb="49">
      <t>バアイ</t>
    </rPh>
    <phoneticPr fontId="3"/>
  </si>
  <si>
    <t>に会社に与える影響は甚大です。どの程度の影響があるかを可視化し、リスクに備えておくことが重要です。</t>
    <rPh sb="1" eb="3">
      <t>カイシャ</t>
    </rPh>
    <rPh sb="4" eb="5">
      <t>アタ</t>
    </rPh>
    <rPh sb="7" eb="9">
      <t>エイキョウ</t>
    </rPh>
    <rPh sb="10" eb="12">
      <t>ジンダイ</t>
    </rPh>
    <rPh sb="17" eb="19">
      <t>テイド</t>
    </rPh>
    <rPh sb="20" eb="22">
      <t>エイキョウ</t>
    </rPh>
    <rPh sb="27" eb="30">
      <t>カシカ</t>
    </rPh>
    <rPh sb="36" eb="37">
      <t>ソナ</t>
    </rPh>
    <rPh sb="44" eb="46">
      <t>ジュウヨウ</t>
    </rPh>
    <phoneticPr fontId="3"/>
  </si>
  <si>
    <t>年間売上減少額</t>
    <rPh sb="0" eb="2">
      <t>ネンカン</t>
    </rPh>
    <rPh sb="2" eb="4">
      <t>ウリアゲ</t>
    </rPh>
    <rPh sb="4" eb="6">
      <t>ゲンショウ</t>
    </rPh>
    <rPh sb="6" eb="7">
      <t>ガク</t>
    </rPh>
    <phoneticPr fontId="3"/>
  </si>
  <si>
    <t>年間利益喪失額</t>
    <rPh sb="0" eb="2">
      <t>ネンカン</t>
    </rPh>
    <rPh sb="2" eb="4">
      <t>リエキ</t>
    </rPh>
    <rPh sb="4" eb="6">
      <t>ソウシツ</t>
    </rPh>
    <rPh sb="6" eb="7">
      <t>ガク</t>
    </rPh>
    <phoneticPr fontId="3"/>
  </si>
  <si>
    <t>事業立て直しにかかる期間</t>
    <rPh sb="0" eb="2">
      <t>ジギョウ</t>
    </rPh>
    <rPh sb="2" eb="3">
      <t>タ</t>
    </rPh>
    <rPh sb="4" eb="5">
      <t>ナオ</t>
    </rPh>
    <rPh sb="10" eb="12">
      <t>キカン</t>
    </rPh>
    <phoneticPr fontId="3"/>
  </si>
  <si>
    <t>年</t>
    <rPh sb="0" eb="1">
      <t>トシ</t>
    </rPh>
    <phoneticPr fontId="3"/>
  </si>
  <si>
    <t>直近売上総利益率（粗利益率）</t>
    <rPh sb="0" eb="2">
      <t>チョッキン</t>
    </rPh>
    <rPh sb="2" eb="4">
      <t>ウリアゲ</t>
    </rPh>
    <rPh sb="4" eb="5">
      <t>ソウ</t>
    </rPh>
    <rPh sb="5" eb="7">
      <t>リエキ</t>
    </rPh>
    <rPh sb="7" eb="8">
      <t>リツ</t>
    </rPh>
    <rPh sb="9" eb="12">
      <t>アラリエキ</t>
    </rPh>
    <rPh sb="12" eb="13">
      <t>リツ</t>
    </rPh>
    <phoneticPr fontId="3"/>
  </si>
  <si>
    <t>営業CF構成</t>
  </si>
  <si>
    <t>減価償却費</t>
  </si>
  <si>
    <t>想定税金
（営業利益の30％）</t>
  </si>
  <si>
    <t>簡易営業CF</t>
  </si>
  <si>
    <t>（２）固定負債（償還債務）と実態償還債務の関係性</t>
  </si>
  <si>
    <t>（３）償還年数の変化による年間返済額と営業CFの比較</t>
  </si>
  <si>
    <t>償還債務構成</t>
  </si>
  <si>
    <t>運転資金構成</t>
  </si>
  <si>
    <t>償還年数</t>
  </si>
  <si>
    <t>営業CF実績</t>
  </si>
  <si>
    <t>実態債務
償還年数</t>
  </si>
  <si>
    <t>Ⓐ固定負債+要返済
短期借入</t>
  </si>
  <si>
    <t>ⓐ売上債権</t>
  </si>
  <si>
    <t>年間返済額</t>
  </si>
  <si>
    <t>ⓑ棚卸資産</t>
  </si>
  <si>
    <t>Ⓒ所要運転資金ⓐ＋ⓑ－Ⓒ</t>
  </si>
  <si>
    <t>Ⓒ仕入債務</t>
  </si>
  <si>
    <t>Ⓒ実態償還債務Ⓐ－Ⓑ－Ⓒ</t>
  </si>
  <si>
    <t>キャッシュフローに対する所見</t>
  </si>
  <si>
    <t>実態償還債務年数が10年を下回っているので、キャッシュフローは問題ありません。</t>
  </si>
  <si>
    <t xml:space="preserve">D7 </t>
  </si>
  <si>
    <t>プラス</t>
  </si>
  <si>
    <t>D14</t>
  </si>
  <si>
    <t>Q11</t>
  </si>
  <si>
    <t>10年以下</t>
  </si>
  <si>
    <t>実態償還債務年数が10年を上回っているので、営業キャッシュフローの改善が必要です。営業キャッシュフローを改善するためには、①売上高の改善、②粗利益率の改善、③固定費の削減 が必要です。</t>
  </si>
  <si>
    <t>10年超える(10&lt;)</t>
  </si>
  <si>
    <t>実態償還債務年数がマイナスになっているので、営業キャッシュフローの改善が必要です。営業キャッシュフローを改善するためには、①売上高の改善、②粗利益率の改善、③固定費の削減 が必要です。</t>
  </si>
  <si>
    <t>マイナス</t>
  </si>
  <si>
    <t>実態償還債務が０であるため、キャッシュフローとしては問題ありません。</t>
  </si>
  <si>
    <t>０以上(0＜＝)</t>
  </si>
  <si>
    <t>0以下</t>
  </si>
  <si>
    <t>実態償還債務は0ですが、営業キャッシュフローがマイナスとなっているので、改善が必要です。営業キャッシュフローを改善するためには、①売上高の改善、②粗利益率の改善、③固定費の削減 が必要です。</t>
  </si>
  <si>
    <t>既保険保障額</t>
    <rPh sb="0" eb="1">
      <t>スデ</t>
    </rPh>
    <rPh sb="1" eb="3">
      <t>ホケン</t>
    </rPh>
    <rPh sb="3" eb="5">
      <t>ホショウ</t>
    </rPh>
    <rPh sb="5" eb="6">
      <t>ガク</t>
    </rPh>
    <phoneticPr fontId="3"/>
  </si>
  <si>
    <t>不足保障額</t>
    <rPh sb="0" eb="2">
      <t>フソク</t>
    </rPh>
    <rPh sb="2" eb="4">
      <t>ホショウ</t>
    </rPh>
    <rPh sb="4" eb="5">
      <t>ガク</t>
    </rPh>
    <phoneticPr fontId="3"/>
  </si>
  <si>
    <t>御社における不足保障額について</t>
    <rPh sb="0" eb="2">
      <t>オンシャ</t>
    </rPh>
    <rPh sb="6" eb="8">
      <t>フソク</t>
    </rPh>
    <rPh sb="8" eb="10">
      <t>ホショウ</t>
    </rPh>
    <rPh sb="10" eb="11">
      <t>ガク</t>
    </rPh>
    <phoneticPr fontId="3"/>
  </si>
  <si>
    <t>業績悪化の補填資金の考え方はⒶ経営者に万一の事があった場合に想定される年間売上高を試算し、Ⓑ現状の</t>
    <rPh sb="0" eb="2">
      <t>ギョウセキ</t>
    </rPh>
    <rPh sb="2" eb="4">
      <t>アッカ</t>
    </rPh>
    <rPh sb="5" eb="7">
      <t>ホテン</t>
    </rPh>
    <rPh sb="7" eb="9">
      <t>シキン</t>
    </rPh>
    <rPh sb="10" eb="11">
      <t>カンガ</t>
    </rPh>
    <rPh sb="12" eb="13">
      <t>カタ</t>
    </rPh>
    <rPh sb="15" eb="18">
      <t>ケイエイシャ</t>
    </rPh>
    <rPh sb="19" eb="21">
      <t>マンイチ</t>
    </rPh>
    <rPh sb="22" eb="23">
      <t>コト</t>
    </rPh>
    <rPh sb="27" eb="29">
      <t>バアイ</t>
    </rPh>
    <rPh sb="30" eb="32">
      <t>ソウテイ</t>
    </rPh>
    <rPh sb="35" eb="37">
      <t>ネンカン</t>
    </rPh>
    <rPh sb="37" eb="39">
      <t>ウリアゲ</t>
    </rPh>
    <rPh sb="39" eb="40">
      <t>タカ</t>
    </rPh>
    <rPh sb="41" eb="43">
      <t>シサン</t>
    </rPh>
    <rPh sb="46" eb="48">
      <t>ゲンジョウ</t>
    </rPh>
    <phoneticPr fontId="3"/>
  </si>
  <si>
    <t>る期間を踏まえて算出します。</t>
    <rPh sb="1" eb="3">
      <t>キカン</t>
    </rPh>
    <rPh sb="4" eb="5">
      <t>フ</t>
    </rPh>
    <rPh sb="8" eb="10">
      <t>サンシュツ</t>
    </rPh>
    <phoneticPr fontId="3"/>
  </si>
  <si>
    <t>▶上記不足保障額がある場合は、会社にリスクがあるという事を意味していますので、早急な対策が求められます。</t>
    <rPh sb="1" eb="3">
      <t>ジョウキ</t>
    </rPh>
    <rPh sb="3" eb="5">
      <t>フソク</t>
    </rPh>
    <rPh sb="5" eb="7">
      <t>ホショウ</t>
    </rPh>
    <rPh sb="7" eb="8">
      <t>ガク</t>
    </rPh>
    <rPh sb="11" eb="13">
      <t>バアイ</t>
    </rPh>
    <rPh sb="15" eb="17">
      <t>カイシャ</t>
    </rPh>
    <rPh sb="27" eb="28">
      <t>コト</t>
    </rPh>
    <rPh sb="29" eb="31">
      <t>イミ</t>
    </rPh>
    <rPh sb="39" eb="41">
      <t>ソウキュウ</t>
    </rPh>
    <rPh sb="42" eb="44">
      <t>タイサク</t>
    </rPh>
    <rPh sb="45" eb="46">
      <t>モト</t>
    </rPh>
    <phoneticPr fontId="3"/>
  </si>
  <si>
    <t>補足事項①普通決議と特別決議</t>
    <rPh sb="0" eb="2">
      <t>ホソク</t>
    </rPh>
    <rPh sb="2" eb="4">
      <t>ジコウ</t>
    </rPh>
    <rPh sb="5" eb="7">
      <t>フツウ</t>
    </rPh>
    <rPh sb="7" eb="9">
      <t>ケツギ</t>
    </rPh>
    <rPh sb="10" eb="12">
      <t>トクベツ</t>
    </rPh>
    <rPh sb="12" eb="14">
      <t>ケツギ</t>
    </rPh>
    <phoneticPr fontId="3"/>
  </si>
  <si>
    <r>
      <t>売</t>
    </r>
    <r>
      <rPr>
        <b/>
        <sz val="11"/>
        <rFont val="游ゴシック"/>
        <family val="3"/>
        <charset val="128"/>
        <scheme val="minor"/>
      </rPr>
      <t>上総利益率（粗利益率）を掛けたものをⒸ年間利益喪失額とする。Ⓓ後継者が年間利益喪失額を埋める為にかか</t>
    </r>
    <rPh sb="0" eb="2">
      <t>ウリアゲ</t>
    </rPh>
    <rPh sb="2" eb="3">
      <t>ソウ</t>
    </rPh>
    <rPh sb="3" eb="5">
      <t>リエキ</t>
    </rPh>
    <rPh sb="5" eb="6">
      <t>リツ</t>
    </rPh>
    <rPh sb="7" eb="10">
      <t>アラリエキ</t>
    </rPh>
    <rPh sb="10" eb="11">
      <t>リツ</t>
    </rPh>
    <rPh sb="13" eb="14">
      <t>カ</t>
    </rPh>
    <rPh sb="20" eb="22">
      <t>ネンカン</t>
    </rPh>
    <rPh sb="22" eb="24">
      <t>リエキ</t>
    </rPh>
    <rPh sb="24" eb="26">
      <t>ソウシツ</t>
    </rPh>
    <rPh sb="26" eb="27">
      <t>ガク</t>
    </rPh>
    <rPh sb="32" eb="35">
      <t>コウケイシャ</t>
    </rPh>
    <rPh sb="36" eb="38">
      <t>ネンカン</t>
    </rPh>
    <rPh sb="38" eb="40">
      <t>リエキ</t>
    </rPh>
    <rPh sb="40" eb="42">
      <t>ソウシツ</t>
    </rPh>
    <rPh sb="42" eb="43">
      <t>ガク</t>
    </rPh>
    <rPh sb="44" eb="45">
      <t>ウ</t>
    </rPh>
    <rPh sb="47" eb="48">
      <t>タメ</t>
    </rPh>
    <phoneticPr fontId="3"/>
  </si>
  <si>
    <t>補足事項②経営者保証に関するガイドライン</t>
    <rPh sb="0" eb="2">
      <t>ホソク</t>
    </rPh>
    <rPh sb="2" eb="4">
      <t>ジコウ</t>
    </rPh>
    <rPh sb="5" eb="8">
      <t>ケイエイシャ</t>
    </rPh>
    <rPh sb="8" eb="10">
      <t>ホショウ</t>
    </rPh>
    <rPh sb="11" eb="12">
      <t>カン</t>
    </rPh>
    <phoneticPr fontId="3"/>
  </si>
  <si>
    <r>
      <t>全国銀行協会と日本商工会議所が</t>
    </r>
    <r>
      <rPr>
        <b/>
        <sz val="11"/>
        <rFont val="游ゴシック"/>
        <family val="3"/>
        <charset val="128"/>
        <scheme val="minor"/>
      </rPr>
      <t>「経営者保証に関するガ イドライン（以下、「ガイドライン」）」</t>
    </r>
    <r>
      <rPr>
        <sz val="11"/>
        <rFont val="游ゴシック"/>
        <family val="3"/>
        <charset val="128"/>
        <scheme val="minor"/>
      </rPr>
      <t xml:space="preserve">を策定しました。 
「ガイドライン」は、中小企業、経営者、金融機関共通の自主的なルールと位置付けられており、法的 な拘束力はありませんが、関係者が自発的に尊重し、遵守することが期待されています。 
</t>
    </r>
    <r>
      <rPr>
        <b/>
        <sz val="11"/>
        <rFont val="游ゴシック"/>
        <family val="3"/>
        <charset val="128"/>
        <scheme val="minor"/>
      </rPr>
      <t xml:space="preserve">①資産の所有やお金のやり取りに関して、法人と経営者が明確に区分されていること
（法人個人の分離） 
②財務基盤が強化されており、法人のみの資産や収益力で借入金の返済が可能であること（財務 基盤の強化） 
③金融機関に対し、適時適切に財務情報が開示されていること
（経営の透明性確保） 
</t>
    </r>
    <r>
      <rPr>
        <sz val="11"/>
        <rFont val="游ゴシック"/>
        <family val="3"/>
        <charset val="128"/>
        <scheme val="minor"/>
      </rPr>
      <t xml:space="preserve">
の３要件を将来に亘って充足する体制を整備されていることが必要とされています。この３要件の全 てまたは一部を満たせば、事業者は経営者保証なしで融資を受けられる可能性や既に提供している経営者保証を見直すことができる可能性があります。</t>
    </r>
    <phoneticPr fontId="3"/>
  </si>
  <si>
    <t>（１）営業キャッシュフローの構成</t>
    <rPh sb="3" eb="5">
      <t>エイギョウ</t>
    </rPh>
    <rPh sb="14" eb="16">
      <t>コウセイ</t>
    </rPh>
    <phoneticPr fontId="3"/>
  </si>
  <si>
    <t>（４）保険料の原資について</t>
    <rPh sb="3" eb="6">
      <t>ホケンリョウ</t>
    </rPh>
    <rPh sb="7" eb="9">
      <t>ゲンシ</t>
    </rPh>
    <phoneticPr fontId="3"/>
  </si>
  <si>
    <t>フリーキャッシュフロー構成</t>
    <rPh sb="11" eb="13">
      <t>コウセイ</t>
    </rPh>
    <phoneticPr fontId="3"/>
  </si>
  <si>
    <t>前期</t>
    <rPh sb="0" eb="2">
      <t>ゼンキ</t>
    </rPh>
    <phoneticPr fontId="3"/>
  </si>
  <si>
    <t>当期</t>
    <rPh sb="0" eb="2">
      <t>トウキ</t>
    </rPh>
    <phoneticPr fontId="3"/>
  </si>
  <si>
    <t>営業キャッシュフロー</t>
    <rPh sb="0" eb="2">
      <t>エイギョウ</t>
    </rPh>
    <phoneticPr fontId="3"/>
  </si>
  <si>
    <t xml:space="preserve">
年間借入返済額（10年）
</t>
    <rPh sb="1" eb="3">
      <t>ネンカン</t>
    </rPh>
    <rPh sb="3" eb="5">
      <t>カリイレ</t>
    </rPh>
    <rPh sb="5" eb="7">
      <t>ヘンサイ</t>
    </rPh>
    <rPh sb="7" eb="8">
      <t>ガク</t>
    </rPh>
    <rPh sb="11" eb="12">
      <t>ネン</t>
    </rPh>
    <phoneticPr fontId="3"/>
  </si>
  <si>
    <t>フリーキャッシュフロー</t>
    <phoneticPr fontId="3"/>
  </si>
  <si>
    <t>➡</t>
    <phoneticPr fontId="3"/>
  </si>
  <si>
    <t>年間保険料原資について</t>
    <rPh sb="0" eb="2">
      <t>ネンカン</t>
    </rPh>
    <rPh sb="2" eb="5">
      <t>ホケンリョウ</t>
    </rPh>
    <rPh sb="5" eb="7">
      <t>ゲンシ</t>
    </rPh>
    <phoneticPr fontId="3"/>
  </si>
  <si>
    <t>2期平均フリーキャッシュフロー</t>
    <rPh sb="1" eb="2">
      <t>キ</t>
    </rPh>
    <rPh sb="2" eb="4">
      <t>ヘイキン</t>
    </rPh>
    <phoneticPr fontId="3"/>
  </si>
  <si>
    <t>既存年間保険料
（資産計上される金額）</t>
    <rPh sb="0" eb="2">
      <t>キゾン</t>
    </rPh>
    <rPh sb="2" eb="4">
      <t>ネンカン</t>
    </rPh>
    <rPh sb="4" eb="6">
      <t>ホケン</t>
    </rPh>
    <rPh sb="6" eb="7">
      <t>リョウ</t>
    </rPh>
    <rPh sb="9" eb="11">
      <t>シサン</t>
    </rPh>
    <rPh sb="11" eb="13">
      <t>ケイジョウ</t>
    </rPh>
    <rPh sb="16" eb="18">
      <t>キンガク</t>
    </rPh>
    <phoneticPr fontId="3"/>
  </si>
  <si>
    <t>年間保険料原資上限
（資産計上分）</t>
    <rPh sb="0" eb="2">
      <t>ネンカン</t>
    </rPh>
    <rPh sb="2" eb="5">
      <t>ホケンリョウ</t>
    </rPh>
    <rPh sb="5" eb="7">
      <t>ゲンシ</t>
    </rPh>
    <rPh sb="7" eb="9">
      <t>ジョウゲン</t>
    </rPh>
    <rPh sb="11" eb="13">
      <t>シサン</t>
    </rPh>
    <rPh sb="13" eb="15">
      <t>ケイジョウ</t>
    </rPh>
    <rPh sb="15" eb="16">
      <t>ブン</t>
    </rPh>
    <phoneticPr fontId="3"/>
  </si>
  <si>
    <t>資産計上処理をされる保険に加入される場合はフリーキャッシュフローの範囲内で支払える保険に加入する事が必要です。フリーキャッシュフローとは会社が営業活動で得た現金から、借入金の返済や設備投資などの必要な支出を差し引いた後に、自由に使える現金を指します。ただし既に資産計上される保険に加入されている場合は、その分の金額を差し引きして考える必要があります。下記で計算される【年間保険料原資上限】の範囲内で生命保険を検討しましょう。</t>
    <rPh sb="0" eb="2">
      <t>シサン</t>
    </rPh>
    <rPh sb="2" eb="4">
      <t>ケイジョウ</t>
    </rPh>
    <rPh sb="4" eb="6">
      <t>ショリ</t>
    </rPh>
    <rPh sb="10" eb="12">
      <t>ホケン</t>
    </rPh>
    <rPh sb="13" eb="15">
      <t>カニュウ</t>
    </rPh>
    <rPh sb="18" eb="20">
      <t>バアイ</t>
    </rPh>
    <rPh sb="33" eb="36">
      <t>ハンイナイ</t>
    </rPh>
    <rPh sb="37" eb="39">
      <t>シハラ</t>
    </rPh>
    <rPh sb="41" eb="43">
      <t>ホケン</t>
    </rPh>
    <rPh sb="44" eb="46">
      <t>カニュウ</t>
    </rPh>
    <rPh sb="48" eb="49">
      <t>コト</t>
    </rPh>
    <rPh sb="50" eb="52">
      <t>ヒツヨウ</t>
    </rPh>
    <rPh sb="128" eb="129">
      <t>スデ</t>
    </rPh>
    <rPh sb="130" eb="132">
      <t>シサン</t>
    </rPh>
    <rPh sb="132" eb="134">
      <t>ケイジョウ</t>
    </rPh>
    <rPh sb="137" eb="139">
      <t>ホケン</t>
    </rPh>
    <rPh sb="140" eb="142">
      <t>カニュウ</t>
    </rPh>
    <rPh sb="147" eb="149">
      <t>バアイ</t>
    </rPh>
    <rPh sb="153" eb="154">
      <t>ブン</t>
    </rPh>
    <rPh sb="155" eb="157">
      <t>キンガク</t>
    </rPh>
    <rPh sb="158" eb="159">
      <t>サ</t>
    </rPh>
    <rPh sb="160" eb="161">
      <t>ヒ</t>
    </rPh>
    <rPh sb="164" eb="165">
      <t>カンガ</t>
    </rPh>
    <rPh sb="167" eb="169">
      <t>ヒツヨウ</t>
    </rPh>
    <rPh sb="175" eb="177">
      <t>カキ</t>
    </rPh>
    <rPh sb="178" eb="180">
      <t>ケイサン</t>
    </rPh>
    <rPh sb="184" eb="186">
      <t>ネンカン</t>
    </rPh>
    <rPh sb="186" eb="189">
      <t>ホケンリョウ</t>
    </rPh>
    <rPh sb="189" eb="191">
      <t>ゲンシ</t>
    </rPh>
    <rPh sb="191" eb="193">
      <t>ジョウゲン</t>
    </rPh>
    <rPh sb="195" eb="198">
      <t>ハンイナイ</t>
    </rPh>
    <rPh sb="199" eb="201">
      <t>セイメイ</t>
    </rPh>
    <rPh sb="201" eb="203">
      <t>ホケン</t>
    </rPh>
    <rPh sb="204" eb="206">
      <t>ケントウ</t>
    </rPh>
    <phoneticPr fontId="3"/>
  </si>
  <si>
    <t>前期比</t>
  </si>
  <si>
    <t>販売管理費内訳（詳細）</t>
  </si>
  <si>
    <t>①売上高合計</t>
  </si>
  <si>
    <t>㉓人財費</t>
  </si>
  <si>
    <t>預金</t>
  </si>
  <si>
    <t>②期首商品棚卸高</t>
  </si>
  <si>
    <t>Ⓐ現金･預金合計</t>
  </si>
  <si>
    <t>未払金・未払給与</t>
  </si>
  <si>
    <t>③当期商品仕入高</t>
  </si>
  <si>
    <t>雑給</t>
  </si>
  <si>
    <t>④期末商品棚卸高</t>
  </si>
  <si>
    <t>賞与・退職金</t>
  </si>
  <si>
    <t>Ⓑ売上債権合計</t>
  </si>
  <si>
    <t>⑤売上原価＝②＋③－④</t>
  </si>
  <si>
    <t>法定福利費</t>
  </si>
  <si>
    <t>Ⓒ有価証券合計</t>
  </si>
  <si>
    <t>福利厚生費</t>
  </si>
  <si>
    <t>Ⓓ当座資産合計Ⓐ～Ⓒ</t>
  </si>
  <si>
    <t>⑦（参考）粗利益率</t>
  </si>
  <si>
    <t>通勤旅費</t>
  </si>
  <si>
    <t>採用教育費</t>
  </si>
  <si>
    <t>Ⓔ棚卸資産合計</t>
  </si>
  <si>
    <t>⑨営業利益金額＝⑥－⑧</t>
  </si>
  <si>
    <t>外注費・派遣外注費</t>
  </si>
  <si>
    <t>仮払金</t>
  </si>
  <si>
    <t>⑩受取利息</t>
  </si>
  <si>
    <t>㉔顧客費</t>
  </si>
  <si>
    <t>荷造運賃</t>
  </si>
  <si>
    <t>短期貸付金</t>
  </si>
  <si>
    <t>⑪雑収入</t>
  </si>
  <si>
    <t>広告宣伝費</t>
  </si>
  <si>
    <t>⑫上記以外の営業外収益</t>
  </si>
  <si>
    <t>上記以外の流動資産</t>
  </si>
  <si>
    <t>⑬営業外収益合計＝⑩～⑫</t>
  </si>
  <si>
    <t>Ⓕ他流動資産合計</t>
  </si>
  <si>
    <t>⑭支払利息</t>
  </si>
  <si>
    <t>旅費交通費・車両費</t>
  </si>
  <si>
    <t>Ⓖ流動資産合計Ⓓ～Ⓕ</t>
  </si>
  <si>
    <t>⑮上記以外の営業外費用</t>
  </si>
  <si>
    <t>諸会費・寄付金</t>
  </si>
  <si>
    <t>建物・付属設備・構築物</t>
  </si>
  <si>
    <t>⑯営業外費用合計＝⑭⑮</t>
  </si>
  <si>
    <t>㉕店舗維持費</t>
  </si>
  <si>
    <t>機械・工具器具備品・車両運搬具</t>
  </si>
  <si>
    <t>土地</t>
  </si>
  <si>
    <t>⑱特別利益</t>
  </si>
  <si>
    <t>上記以外の有形固定資産</t>
  </si>
  <si>
    <t>⑲特別損失</t>
  </si>
  <si>
    <t>水道光熱費</t>
  </si>
  <si>
    <t>Ⓗ有形固定資産計</t>
  </si>
  <si>
    <t>⑳税引前当期純利益＝⑰＋⑱-⑲</t>
  </si>
  <si>
    <t>ソフトウエア</t>
  </si>
  <si>
    <t>㉑法人税等</t>
  </si>
  <si>
    <t>リース料</t>
  </si>
  <si>
    <t>上記以外の無形固定資産</t>
  </si>
  <si>
    <t>㉒当期純利益＝⑳－㉑</t>
  </si>
  <si>
    <t>地代家賃・賃借料</t>
  </si>
  <si>
    <t>Ⓘ無形固定資産計</t>
  </si>
  <si>
    <t>租税公課</t>
  </si>
  <si>
    <t>敷金・差入保証金</t>
  </si>
  <si>
    <t>販売管理費内訳（中分類）</t>
  </si>
  <si>
    <t>上記以外の投資等</t>
  </si>
  <si>
    <t>㉖その他経費</t>
  </si>
  <si>
    <t>Ⓙ投資その他資産合計</t>
  </si>
  <si>
    <t>支払手数料・顧問料</t>
  </si>
  <si>
    <t>Ⓚ固定資産合計Ⓗ～Ⓙ</t>
  </si>
  <si>
    <t>Ⓦ純資産合計</t>
  </si>
  <si>
    <t>Ⓛ繰延資産合計</t>
  </si>
  <si>
    <t>Ⓜ資産合計ⒼⓀⓁ</t>
  </si>
  <si>
    <t>Ⓜ負債･純資産合計ⓇⓌ</t>
  </si>
  <si>
    <t>⑧販売管理費計＝㉓～㉖</t>
  </si>
  <si>
    <t>支払手形</t>
  </si>
  <si>
    <t>受取手形</t>
  </si>
  <si>
    <t>前受金</t>
  </si>
  <si>
    <t>仕掛品・原材料</t>
  </si>
  <si>
    <t>販売促進費</t>
  </si>
  <si>
    <t>長期借入金（役員借入）</t>
  </si>
  <si>
    <t>長期借入金（外部調達）</t>
  </si>
  <si>
    <t>消耗品費・事務用品費</t>
  </si>
  <si>
    <t>その他維持費</t>
  </si>
  <si>
    <t>長期前払費用</t>
  </si>
  <si>
    <t>その他保険料</t>
  </si>
  <si>
    <t>雑費等</t>
  </si>
  <si>
    <t>【２】現預金管理について</t>
    <rPh sb="3" eb="6">
      <t>ゲンヨキン</t>
    </rPh>
    <rPh sb="6" eb="8">
      <t>カンリ</t>
    </rPh>
    <phoneticPr fontId="3"/>
  </si>
  <si>
    <t>現金</t>
    <rPh sb="0" eb="2">
      <t>ゲンキン</t>
    </rPh>
    <phoneticPr fontId="3"/>
  </si>
  <si>
    <t>預金</t>
    <rPh sb="0" eb="2">
      <t>ヨキン</t>
    </rPh>
    <phoneticPr fontId="3"/>
  </si>
  <si>
    <t>前期比</t>
    <rPh sb="0" eb="3">
      <t>ゼンキヒ</t>
    </rPh>
    <phoneticPr fontId="3"/>
  </si>
  <si>
    <t>現預金合計</t>
    <rPh sb="0" eb="3">
      <t>ゲンヨキン</t>
    </rPh>
    <rPh sb="3" eb="5">
      <t>ゴウケイ</t>
    </rPh>
    <phoneticPr fontId="3"/>
  </si>
  <si>
    <t>販売管理費合計</t>
    <rPh sb="0" eb="2">
      <t>ハンバイ</t>
    </rPh>
    <rPh sb="2" eb="4">
      <t>カンリ</t>
    </rPh>
    <rPh sb="5" eb="7">
      <t>ゴウケイ</t>
    </rPh>
    <phoneticPr fontId="3"/>
  </si>
  <si>
    <t>現預金に関する財務指標</t>
    <rPh sb="0" eb="3">
      <t>ゲンヨキン</t>
    </rPh>
    <rPh sb="4" eb="5">
      <t>カン</t>
    </rPh>
    <rPh sb="7" eb="9">
      <t>ザイム</t>
    </rPh>
    <rPh sb="9" eb="11">
      <t>シヒョウ</t>
    </rPh>
    <phoneticPr fontId="3"/>
  </si>
  <si>
    <t>目安</t>
    <rPh sb="0" eb="2">
      <t>メヤス</t>
    </rPh>
    <phoneticPr fontId="3"/>
  </si>
  <si>
    <r>
      <t>現預金の適切な管理は、企業の安定した運営に不可欠です。現金不足は支払いの遅延や信用の低下を引き起こし、一方で現金の過剰保有は投資機会を逃すリスクを伴います。</t>
    </r>
    <r>
      <rPr>
        <b/>
        <sz val="11"/>
        <rFont val="ＭＳ Ｐゴシック"/>
        <family val="3"/>
        <charset val="128"/>
      </rPr>
      <t>このため、資金繰り表の作成を推奨します。</t>
    </r>
    <r>
      <rPr>
        <sz val="11"/>
        <rFont val="ＭＳ Ｐゴシック"/>
        <family val="3"/>
        <charset val="128"/>
      </rPr>
      <t>資金繰り表により、将来の収入と支出を把握し、適切な資金計画を立てることで、資金不足の回避や余剰資金の有効活用が可能になります。資金繰り表を活用し、企業の健全な資金管理を実現しましょう。</t>
    </r>
    <phoneticPr fontId="3"/>
  </si>
  <si>
    <t>希望する</t>
    <rPh sb="0" eb="2">
      <t>キボウ</t>
    </rPh>
    <phoneticPr fontId="3"/>
  </si>
  <si>
    <t>希望しない</t>
    <rPh sb="0" eb="2">
      <t>キボウ</t>
    </rPh>
    <phoneticPr fontId="3"/>
  </si>
  <si>
    <t>資金繰り表を通じて、貴社の資金管理をしっかりサポートいたします。資金不足のリスク回避や、必要な資金調達のタイミングを一緒に見極め、余剰資金の有効活用もお手伝いします。安心して経営判断ができるよう、寄り添いながら支援させていただきます。</t>
    <phoneticPr fontId="3"/>
  </si>
  <si>
    <t>少なくともプラス</t>
    <rPh sb="0" eb="1">
      <t>スク</t>
    </rPh>
    <phoneticPr fontId="3"/>
  </si>
  <si>
    <t>純現預金ポジション</t>
    <rPh sb="0" eb="1">
      <t>ジュン</t>
    </rPh>
    <rPh sb="1" eb="4">
      <t>ゲンヨキン</t>
    </rPh>
    <phoneticPr fontId="3"/>
  </si>
  <si>
    <t>現預金販管費期間</t>
    <rPh sb="0" eb="3">
      <t>ゲンヨキン</t>
    </rPh>
    <rPh sb="3" eb="6">
      <t>ハンカンヒ</t>
    </rPh>
    <rPh sb="6" eb="8">
      <t>キカン</t>
    </rPh>
    <phoneticPr fontId="3"/>
  </si>
  <si>
    <t>▶現預金保有が会社の月間販管費の何カ月となっているかを示す指標です。</t>
    <rPh sb="1" eb="4">
      <t>ゲンヨキン</t>
    </rPh>
    <rPh sb="4" eb="6">
      <t>ホユウ</t>
    </rPh>
    <rPh sb="7" eb="9">
      <t>カイシャ</t>
    </rPh>
    <rPh sb="10" eb="12">
      <t>ゲッカン</t>
    </rPh>
    <rPh sb="12" eb="15">
      <t>ハンカンヒ</t>
    </rPh>
    <rPh sb="16" eb="17">
      <t>ナン</t>
    </rPh>
    <rPh sb="18" eb="19">
      <t>ゲツ</t>
    </rPh>
    <rPh sb="27" eb="28">
      <t>シメ</t>
    </rPh>
    <rPh sb="29" eb="31">
      <t>シヒョウ</t>
    </rPh>
    <phoneticPr fontId="3"/>
  </si>
  <si>
    <t>▶現預金が有利子負債を超えているかどうかを示す指標。現預金が多ければ、純現金ポジションがプラスとなり、財務の安全性が高まる。</t>
    <phoneticPr fontId="3"/>
  </si>
  <si>
    <t>▶会社が営業活動で得た現金から、借入金の返済や設備投資などの必要な支出を差し引いた後に、自由に使える現金を指します</t>
    <phoneticPr fontId="3"/>
  </si>
  <si>
    <t>①資金繰り表を作成して、現預金管理をしますか？</t>
    <rPh sb="1" eb="3">
      <t>シキン</t>
    </rPh>
    <rPh sb="3" eb="4">
      <t>グ</t>
    </rPh>
    <rPh sb="5" eb="6">
      <t>オモテ</t>
    </rPh>
    <rPh sb="7" eb="9">
      <t>サクセイ</t>
    </rPh>
    <rPh sb="12" eb="15">
      <t>ゲンヨキン</t>
    </rPh>
    <rPh sb="15" eb="17">
      <t>カンリ</t>
    </rPh>
    <phoneticPr fontId="3"/>
  </si>
  <si>
    <t>長期貸付金</t>
    <rPh sb="0" eb="5">
      <t>チョウキカシツケキン</t>
    </rPh>
    <phoneticPr fontId="3"/>
  </si>
  <si>
    <t>投資有価証券・出資金</t>
    <rPh sb="7" eb="10">
      <t>シュッシキン</t>
    </rPh>
    <phoneticPr fontId="3"/>
  </si>
  <si>
    <t>【３】経営者保証解除について</t>
    <rPh sb="3" eb="5">
      <t>ケイエイ</t>
    </rPh>
    <rPh sb="5" eb="6">
      <t>シャ</t>
    </rPh>
    <rPh sb="6" eb="8">
      <t>ホショウ</t>
    </rPh>
    <rPh sb="8" eb="10">
      <t>カイジョ</t>
    </rPh>
    <phoneticPr fontId="3"/>
  </si>
  <si>
    <t>経営者保証解除は、会社が融資を受ける際に経営者が個人的に負っている連帯保証を解除することを指します。解除のためには、経営者保証ガイドラインに基づき、法人と経営者の財産分離や財務基盤の強化、経営の透明性が求められます。これらの要件を満たすことで、経営者個人負担を軽減し、企業運営に専念できる環境が整えられます。</t>
    <phoneticPr fontId="3"/>
  </si>
  <si>
    <t>▶役員借入・貸付金の計上がないか、事業用不動産が経営者個人名義でないかを確認する必要があります。</t>
    <rPh sb="1" eb="3">
      <t>ヤクイン</t>
    </rPh>
    <rPh sb="3" eb="5">
      <t>カリイレ</t>
    </rPh>
    <rPh sb="6" eb="8">
      <t>カシツケ</t>
    </rPh>
    <rPh sb="8" eb="9">
      <t>キン</t>
    </rPh>
    <rPh sb="10" eb="12">
      <t>ケイジョウ</t>
    </rPh>
    <rPh sb="17" eb="20">
      <t>ジギョウヨウ</t>
    </rPh>
    <rPh sb="20" eb="23">
      <t>フドウサン</t>
    </rPh>
    <rPh sb="24" eb="27">
      <t>ケイエイシャ</t>
    </rPh>
    <rPh sb="27" eb="29">
      <t>コジン</t>
    </rPh>
    <rPh sb="29" eb="31">
      <t>メイギ</t>
    </rPh>
    <rPh sb="36" eb="38">
      <t>カクニン</t>
    </rPh>
    <rPh sb="40" eb="42">
      <t>ヒツヨウ</t>
    </rPh>
    <phoneticPr fontId="3"/>
  </si>
  <si>
    <t>自己資本比率</t>
    <rPh sb="0" eb="2">
      <t>ジコ</t>
    </rPh>
    <rPh sb="2" eb="4">
      <t>シホン</t>
    </rPh>
    <rPh sb="4" eb="6">
      <t>ヒリツ</t>
    </rPh>
    <phoneticPr fontId="3"/>
  </si>
  <si>
    <t>②経営者保証ガイドラインに基づき、経営者保証の解除を希望しますか？</t>
    <rPh sb="1" eb="4">
      <t>ケイエイシャ</t>
    </rPh>
    <rPh sb="4" eb="6">
      <t>ホショウ</t>
    </rPh>
    <rPh sb="13" eb="14">
      <t>モト</t>
    </rPh>
    <rPh sb="17" eb="22">
      <t>ケイエイシャホショウ</t>
    </rPh>
    <rPh sb="23" eb="25">
      <t>カイジョ</t>
    </rPh>
    <rPh sb="26" eb="28">
      <t>キボウ</t>
    </rPh>
    <phoneticPr fontId="3"/>
  </si>
  <si>
    <t>貴社のさらなる成長と安定した経営のために、経営者保証の解除に向けた取り組みを一緒に進めてみませんか？
経営者保証が解除されれば、個人としての負担が軽減され、より自由でリスクの少ない経営が可能となります。経営者保証ガイドラインに基づき、会社の財務基盤強化や、法人と個人の資産分離をサポートいたします。</t>
    <phoneticPr fontId="3"/>
  </si>
  <si>
    <t>定期的な財務報告や経営情報の開示、適切な内部統制の実施を通じて、経営状況を明確にし、不透明な経営リスクを低減させることが重要です。また、外部監査や第三者の評価を受けることで、公平かつ客観的な経営評価を得ることも、透明性向上に繋がります。</t>
    <phoneticPr fontId="3"/>
  </si>
  <si>
    <r>
      <rPr>
        <b/>
        <sz val="11"/>
        <rFont val="ＭＳ Ｐゴシック"/>
        <family val="3"/>
        <charset val="128"/>
      </rPr>
      <t>１）法人と経営者個人の分離の徹底</t>
    </r>
    <r>
      <rPr>
        <sz val="11"/>
        <rFont val="ＭＳ Ｐゴシック"/>
        <family val="3"/>
        <charset val="128"/>
      </rPr>
      <t xml:space="preserve">
▶資産の所有やお金のやりとりに関して、法人と経営者が明確に区分・分離されている</t>
    </r>
    <phoneticPr fontId="3"/>
  </si>
  <si>
    <r>
      <rPr>
        <b/>
        <sz val="11"/>
        <rFont val="ＭＳ Ｐゴシック"/>
        <family val="3"/>
        <charset val="128"/>
      </rPr>
      <t>２）財務基盤の強化</t>
    </r>
    <r>
      <rPr>
        <sz val="11"/>
        <rFont val="ＭＳ Ｐゴシック"/>
        <family val="3"/>
        <charset val="128"/>
      </rPr>
      <t xml:space="preserve">
▶財務基盤が強化されており、法人のみの資産や収益力で返済が可能である</t>
    </r>
    <phoneticPr fontId="3"/>
  </si>
  <si>
    <r>
      <rPr>
        <b/>
        <sz val="11"/>
        <rFont val="ＭＳ Ｐゴシック"/>
        <family val="3"/>
        <charset val="128"/>
      </rPr>
      <t>３）経営の透明性確保</t>
    </r>
    <r>
      <rPr>
        <sz val="11"/>
        <rFont val="ＭＳ Ｐゴシック"/>
        <family val="3"/>
        <charset val="128"/>
      </rPr>
      <t xml:space="preserve">
▶金融機関に対し、適時適切に財務情報が開示されている</t>
    </r>
    <rPh sb="2" eb="4">
      <t>ケイエイ</t>
    </rPh>
    <rPh sb="5" eb="8">
      <t>トウメイセイ</t>
    </rPh>
    <rPh sb="8" eb="10">
      <t>カクホ</t>
    </rPh>
    <phoneticPr fontId="3"/>
  </si>
  <si>
    <t>短期・長期貸付金</t>
    <rPh sb="3" eb="5">
      <t>チョウキ</t>
    </rPh>
    <rPh sb="5" eb="7">
      <t>カシツケ</t>
    </rPh>
    <rPh sb="7" eb="8">
      <t>キン</t>
    </rPh>
    <phoneticPr fontId="3"/>
  </si>
  <si>
    <t>法個人の手取りを高めることは、経営者の生活基盤を安定させ、将来に向けた資産形成やリスク対応力を強化するために重要です。適切な節税対策や資金の有効活用により、手取り額を増やすことで、個人としての財務状況が改善され、経営にも良い影響を与えます。手取りを増やす取り組みは、経営者個人の豊かさと企業の持続可能な成長に貢献する大切な要素です。</t>
    <phoneticPr fontId="3"/>
  </si>
  <si>
    <t>③役員退職金を利用して、将来の手取りを増やすことを希望しますか？</t>
    <rPh sb="1" eb="3">
      <t>ヤクイン</t>
    </rPh>
    <rPh sb="3" eb="6">
      <t>タイショクキン</t>
    </rPh>
    <rPh sb="7" eb="9">
      <t>リヨウ</t>
    </rPh>
    <rPh sb="12" eb="14">
      <t>ショウライ</t>
    </rPh>
    <rPh sb="15" eb="17">
      <t>テド</t>
    </rPh>
    <rPh sb="19" eb="20">
      <t>フ</t>
    </rPh>
    <rPh sb="25" eb="27">
      <t>キボウ</t>
    </rPh>
    <phoneticPr fontId="3"/>
  </si>
  <si>
    <t>私たちは、貴社の状況に合わせて最適な退職金の設計や、退職時にどのように受け取るかについてのアドバイスを提供いたします。税制優遇を最大限に活用し、将来の手取りを最大化するための具体的なプランを一緒に考え、サポートさせていただきます。</t>
    <phoneticPr fontId="3"/>
  </si>
  <si>
    <r>
      <t xml:space="preserve">給与所得と退職所得における税制上の違いについて、退職所得が有利とされる理由には、退職所得控除や計算方法、さらには分離課税の適用といった特別な優遇措置があります。
</t>
    </r>
    <r>
      <rPr>
        <b/>
        <sz val="12"/>
        <color rgb="FFFF0000"/>
        <rFont val="ＭＳ Ｐゴシック"/>
        <family val="3"/>
        <charset val="128"/>
      </rPr>
      <t>1. 退職所得控除</t>
    </r>
    <r>
      <rPr>
        <sz val="12"/>
        <rFont val="ＭＳ Ｐゴシック"/>
        <family val="3"/>
        <charset val="128"/>
      </rPr>
      <t xml:space="preserve">
退職所得には、退職時に一度だけ適用される退職所得控除という特別な控除があります。この控除により、退職金を受け取る際の課税負担が大幅に軽減されます。控除額は勤続年数に基づいて決定され、次の計算式で適用されます。
勤続年数が20年以下の場合: 1年につき40万円の控除
勤続年数が20年超の場合: 21年目以降は1年につき70万円の控除
例えば、勤続30年の退職者が退職金を受け取る場合、退職所得控除額は以下のように計算されます。
20年まで: 40万円 × 20年 = 800万円
21年目以降: 70万円 × 10年 = 700万円
合計: 1,500万円の退職所得控除
この控除を適用すると、退職金のうち課税対象となる金額が大幅に減少します。
</t>
    </r>
    <r>
      <rPr>
        <b/>
        <sz val="12"/>
        <color rgb="FFFF0000"/>
        <rFont val="ＭＳ Ｐゴシック"/>
        <family val="3"/>
        <charset val="128"/>
      </rPr>
      <t>2. 退職所得の計算方法</t>
    </r>
    <r>
      <rPr>
        <sz val="12"/>
        <rFont val="ＭＳ Ｐゴシック"/>
        <family val="3"/>
        <charset val="128"/>
      </rPr>
      <t xml:space="preserve">
退職所得は、給与所得とは異なる計算方法が適用され、さらに優遇されています。退職所得の課税対象額は次のように計算されます。
退職所得 = （退職金 − 退職所得控除） ÷ 2
この「2分の1課税」が大きな特徴で、退職金の半分のみが課税対象となります。例えば、退職金が3,000万円で、退職所得控除が1,500万円の場合、課税対象となる退職所得は次のように計算されます。
（3,000万円 − 1,500万円）÷ 2 = 750万円
この750万円に対してのみ課税されるため、所得税の負担が大幅に軽減されます。
</t>
    </r>
    <r>
      <rPr>
        <b/>
        <sz val="12"/>
        <color rgb="FFFF0000"/>
        <rFont val="ＭＳ Ｐゴシック"/>
        <family val="3"/>
        <charset val="128"/>
      </rPr>
      <t>3. 分離課税の適用</t>
    </r>
    <r>
      <rPr>
        <sz val="12"/>
        <rFont val="ＭＳ Ｐゴシック"/>
        <family val="3"/>
        <charset val="128"/>
      </rPr>
      <t xml:space="preserve">
退職所得は、他の所得と合算されることなく、分離課税として処理されます。これにより、退職所得は他の給与所得や事業所得と累積されることなく、独立した税率が適用され、退職金の受取時に課税が完了します。一方、給与所得は総合課税として扱われ、他の所得と合算されて累進課税が適用されます。この分離課税の仕組みにより、退職所得は他の所得に影響されず、課税負担が軽減される点で大きなメリットがあります。
</t>
    </r>
    <r>
      <rPr>
        <b/>
        <sz val="12"/>
        <color rgb="FFFF0000"/>
        <rFont val="ＭＳ Ｐゴシック"/>
        <family val="3"/>
        <charset val="128"/>
      </rPr>
      <t>4. 給与所得との比較</t>
    </r>
    <r>
      <rPr>
        <sz val="12"/>
        <rFont val="ＭＳ Ｐゴシック"/>
        <family val="3"/>
        <charset val="128"/>
      </rPr>
      <t xml:space="preserve">
給与所得には退職所得控除のような特別な控除はなく、また2分の1課税の優遇も適用されません。さらに、給与所得は総合課税として他の所得と合算され、累進課税が適用されるため、収入が増えるほど高い税率が適用されます。これに対し、退職所得は分離課税で処理され、大幅な控除と優遇措置があるため、同じ金額を受け取る場合でも、退職所得の方が税制上非常に有利です。
</t>
    </r>
    <r>
      <rPr>
        <b/>
        <sz val="12"/>
        <color rgb="FFFF0000"/>
        <rFont val="ＭＳ Ｐゴシック"/>
        <family val="3"/>
        <charset val="128"/>
      </rPr>
      <t>5. 住民税の優遇措置</t>
    </r>
    <r>
      <rPr>
        <sz val="12"/>
        <rFont val="ＭＳ Ｐゴシック"/>
        <family val="3"/>
        <charset val="128"/>
      </rPr>
      <t xml:space="preserve">
退職所得は、所得税だけでなく、住民税においても分離課税が適用され、同様に「2分の1課税」が行われます。控除後の金額に対してのみ課税されるため、給与所得と比較して住民税も大幅に軽減されます。</t>
    </r>
    <phoneticPr fontId="3"/>
  </si>
  <si>
    <t>下記は役員報酬1500万円を20年間給与所得として受け取った場合と、役員報酬1000万円を20年間給与所得として受け取り、退職金として1億円受け取った場合の比較シミュレーションです。（両者とも支払い総額は3億円です）
支払い総額は同じであっても将来の手取りが大きく異なることが下記シミュレーションから理解できます。個人の手取りだけではなく、法人の社会保険料負担も減少させることが可能です。</t>
    <rPh sb="0" eb="2">
      <t>カキ</t>
    </rPh>
    <rPh sb="3" eb="5">
      <t>ヤクイン</t>
    </rPh>
    <rPh sb="5" eb="7">
      <t>ホウシュウ</t>
    </rPh>
    <rPh sb="11" eb="13">
      <t>マンエン</t>
    </rPh>
    <rPh sb="16" eb="18">
      <t>ネンカン</t>
    </rPh>
    <rPh sb="18" eb="20">
      <t>キュウヨ</t>
    </rPh>
    <rPh sb="20" eb="22">
      <t>ショトク</t>
    </rPh>
    <rPh sb="25" eb="26">
      <t>ウ</t>
    </rPh>
    <rPh sb="27" eb="28">
      <t>ト</t>
    </rPh>
    <rPh sb="30" eb="32">
      <t>バアイ</t>
    </rPh>
    <rPh sb="34" eb="36">
      <t>ヤクイン</t>
    </rPh>
    <rPh sb="36" eb="38">
      <t>ホウシュウ</t>
    </rPh>
    <rPh sb="42" eb="44">
      <t>マンエン</t>
    </rPh>
    <rPh sb="47" eb="49">
      <t>ネンカン</t>
    </rPh>
    <rPh sb="49" eb="53">
      <t>キュウヨショトク</t>
    </rPh>
    <rPh sb="56" eb="57">
      <t>ウ</t>
    </rPh>
    <rPh sb="58" eb="59">
      <t>ト</t>
    </rPh>
    <rPh sb="61" eb="64">
      <t>タイショクキン</t>
    </rPh>
    <rPh sb="68" eb="70">
      <t>オクエン</t>
    </rPh>
    <rPh sb="70" eb="71">
      <t>ウ</t>
    </rPh>
    <rPh sb="72" eb="73">
      <t>ト</t>
    </rPh>
    <rPh sb="75" eb="77">
      <t>バアイ</t>
    </rPh>
    <rPh sb="78" eb="80">
      <t>ヒカク</t>
    </rPh>
    <rPh sb="92" eb="94">
      <t>リョウシャ</t>
    </rPh>
    <rPh sb="96" eb="98">
      <t>シハラ</t>
    </rPh>
    <rPh sb="99" eb="101">
      <t>ソウガク</t>
    </rPh>
    <rPh sb="103" eb="105">
      <t>オクエン</t>
    </rPh>
    <rPh sb="109" eb="111">
      <t>シハラ</t>
    </rPh>
    <rPh sb="112" eb="114">
      <t>ソウガク</t>
    </rPh>
    <rPh sb="115" eb="116">
      <t>オナ</t>
    </rPh>
    <rPh sb="122" eb="124">
      <t>ショウライ</t>
    </rPh>
    <rPh sb="125" eb="127">
      <t>テド</t>
    </rPh>
    <rPh sb="129" eb="130">
      <t>オオ</t>
    </rPh>
    <rPh sb="132" eb="133">
      <t>コト</t>
    </rPh>
    <rPh sb="138" eb="140">
      <t>カキ</t>
    </rPh>
    <rPh sb="150" eb="152">
      <t>リカイ</t>
    </rPh>
    <rPh sb="157" eb="159">
      <t>コジン</t>
    </rPh>
    <rPh sb="160" eb="162">
      <t>テド</t>
    </rPh>
    <rPh sb="170" eb="172">
      <t>ホウジン</t>
    </rPh>
    <rPh sb="173" eb="175">
      <t>シャカイ</t>
    </rPh>
    <rPh sb="175" eb="178">
      <t>ホケンリョウ</t>
    </rPh>
    <rPh sb="178" eb="180">
      <t>フタン</t>
    </rPh>
    <rPh sb="181" eb="183">
      <t>ゲンショウ</t>
    </rPh>
    <rPh sb="189" eb="191">
      <t>カノウ</t>
    </rPh>
    <phoneticPr fontId="3"/>
  </si>
  <si>
    <t>【４】法個人の手取りを高めるための施策（役員退職金の活用）</t>
    <rPh sb="3" eb="4">
      <t>ホウ</t>
    </rPh>
    <rPh sb="4" eb="6">
      <t>コジン</t>
    </rPh>
    <rPh sb="7" eb="9">
      <t>テド</t>
    </rPh>
    <rPh sb="11" eb="12">
      <t>タカ</t>
    </rPh>
    <rPh sb="17" eb="19">
      <t>シサク</t>
    </rPh>
    <rPh sb="20" eb="22">
      <t>ヤクイン</t>
    </rPh>
    <rPh sb="22" eb="25">
      <t>タイショクキン</t>
    </rPh>
    <rPh sb="26" eb="28">
      <t>カツヨウ</t>
    </rPh>
    <phoneticPr fontId="3"/>
  </si>
  <si>
    <t>【５】法個人の手取りを高めるための施策（出張旅費規程の活用）</t>
    <rPh sb="3" eb="4">
      <t>ホウ</t>
    </rPh>
    <rPh sb="4" eb="6">
      <t>コジン</t>
    </rPh>
    <rPh sb="7" eb="9">
      <t>テド</t>
    </rPh>
    <rPh sb="11" eb="12">
      <t>タカ</t>
    </rPh>
    <rPh sb="17" eb="19">
      <t>シサク</t>
    </rPh>
    <rPh sb="20" eb="22">
      <t>シュッチョウ</t>
    </rPh>
    <rPh sb="22" eb="24">
      <t>リョヒ</t>
    </rPh>
    <rPh sb="24" eb="26">
      <t>キテイ</t>
    </rPh>
    <rPh sb="27" eb="29">
      <t>カツヨウ</t>
    </rPh>
    <phoneticPr fontId="3"/>
  </si>
  <si>
    <t>【６】法個人の手取りを高めるための施策（借り上げ社宅の活用）</t>
    <rPh sb="3" eb="4">
      <t>ホウ</t>
    </rPh>
    <rPh sb="4" eb="6">
      <t>コジン</t>
    </rPh>
    <rPh sb="7" eb="9">
      <t>テド</t>
    </rPh>
    <rPh sb="11" eb="12">
      <t>タカ</t>
    </rPh>
    <rPh sb="17" eb="19">
      <t>シサク</t>
    </rPh>
    <rPh sb="20" eb="21">
      <t>カ</t>
    </rPh>
    <rPh sb="22" eb="23">
      <t>ア</t>
    </rPh>
    <rPh sb="24" eb="26">
      <t>シャタク</t>
    </rPh>
    <rPh sb="27" eb="29">
      <t>カツヨウ</t>
    </rPh>
    <phoneticPr fontId="3"/>
  </si>
  <si>
    <t>④出張旅費規程を活用して、将来の手取りを増やすことを希望しますか？</t>
    <rPh sb="1" eb="3">
      <t>シュッチョウ</t>
    </rPh>
    <rPh sb="3" eb="5">
      <t>リョヒ</t>
    </rPh>
    <rPh sb="5" eb="7">
      <t>キテイ</t>
    </rPh>
    <rPh sb="8" eb="10">
      <t>カツヨウ</t>
    </rPh>
    <rPh sb="13" eb="15">
      <t>ショウライ</t>
    </rPh>
    <rPh sb="16" eb="18">
      <t>テド</t>
    </rPh>
    <rPh sb="20" eb="21">
      <t>フ</t>
    </rPh>
    <rPh sb="26" eb="28">
      <t>キボウ</t>
    </rPh>
    <phoneticPr fontId="3"/>
  </si>
  <si>
    <t>⑤借り上げ社宅を活用して、将来の手取りを増やすことを希望しますか？</t>
    <rPh sb="1" eb="2">
      <t>カ</t>
    </rPh>
    <rPh sb="3" eb="4">
      <t>ア</t>
    </rPh>
    <rPh sb="5" eb="7">
      <t>シャタク</t>
    </rPh>
    <rPh sb="8" eb="10">
      <t>カツヨウ</t>
    </rPh>
    <rPh sb="13" eb="15">
      <t>ショウライ</t>
    </rPh>
    <rPh sb="16" eb="18">
      <t>テド</t>
    </rPh>
    <rPh sb="20" eb="21">
      <t>フ</t>
    </rPh>
    <rPh sb="26" eb="28">
      <t>キボウ</t>
    </rPh>
    <phoneticPr fontId="3"/>
  </si>
  <si>
    <t>⑥従業員の金融教育を希望しますか？</t>
    <rPh sb="1" eb="4">
      <t>ジュウギョウイン</t>
    </rPh>
    <rPh sb="5" eb="7">
      <t>キンユウ</t>
    </rPh>
    <rPh sb="7" eb="9">
      <t>キョウイク</t>
    </rPh>
    <rPh sb="10" eb="12">
      <t>キボウ</t>
    </rPh>
    <phoneticPr fontId="3"/>
  </si>
  <si>
    <t>【７】従業員の金融教育について</t>
    <rPh sb="3" eb="6">
      <t>ジュウギョウイン</t>
    </rPh>
    <rPh sb="7" eb="9">
      <t>キンユウ</t>
    </rPh>
    <rPh sb="9" eb="11">
      <t>キョウイク</t>
    </rPh>
    <phoneticPr fontId="3"/>
  </si>
  <si>
    <t>出張旅費規程を活用して、将来の手取りを増やすことは、非常に効果的な方法です。出張旅費の支給は、非課税で会社から受け取ることが可能なため、個人の税負担を軽減しながら手取りを増やすことができます。私たちは、貴社の出張旅費規程の見直しや最適化をサポートいたします。</t>
    <phoneticPr fontId="3"/>
  </si>
  <si>
    <t>借り上げ社宅を活用することで、将来の手取りを増やすことが可能です。借り上げ社宅制度を利用すれば、会社負担での家賃支払いが可能となり、個人の住宅費負担を大幅に軽減できます。私たちは、貴社の借り上げ社宅制度の設計や最適化をサポートし、制度をうまく活用することで、住居費を削減し、経営者や従業員の将来の手取りを増やすお手伝いをいたします。</t>
    <phoneticPr fontId="3"/>
  </si>
  <si>
    <t>出張旅費規程とは、従業員が業務で出張する際にかかる交通費、宿泊費、日当などの費用を会社が支給する際のルールを定めた規程です。この規程に基づいて支給される出張旅費は、一定の条件を満たせば非課税となり、経営者や従業員にとって税負担を軽減できるメリットがあります。適切に規程を整えることで、従業員が安心して出張できる環境を整え、税務リスクの回避にも役立ちます。</t>
    <phoneticPr fontId="3"/>
  </si>
  <si>
    <t>借り上げ社宅とは、会社が従業員のために借りた住宅を提供し、その家賃の一部または全額を会社が負担する制度です。この制度を活用することで、従業員は個人で負担する家賃を大幅に軽減でき、会社が負担する家賃のうち一定額までは非課税となるため、税負担が抑えられます。特に、役員や従業員にとって、手取りを増やす効果的な手段として利用されています。</t>
    <phoneticPr fontId="3"/>
  </si>
  <si>
    <t>【備考】借り上げ社宅の適正家賃に関する考え方</t>
    <rPh sb="1" eb="3">
      <t>ビコウ</t>
    </rPh>
    <rPh sb="4" eb="5">
      <t>カ</t>
    </rPh>
    <rPh sb="6" eb="7">
      <t>ア</t>
    </rPh>
    <rPh sb="8" eb="10">
      <t>シャタク</t>
    </rPh>
    <rPh sb="11" eb="13">
      <t>テキセイ</t>
    </rPh>
    <rPh sb="13" eb="15">
      <t>ヤチン</t>
    </rPh>
    <rPh sb="16" eb="17">
      <t>カン</t>
    </rPh>
    <rPh sb="19" eb="20">
      <t>カンガ</t>
    </rPh>
    <rPh sb="21" eb="22">
      <t>カタ</t>
    </rPh>
    <phoneticPr fontId="3"/>
  </si>
  <si>
    <r>
      <rPr>
        <b/>
        <sz val="11"/>
        <color rgb="FFFF0000"/>
        <rFont val="ＭＳ Ｐゴシック"/>
        <family val="3"/>
        <charset val="128"/>
      </rPr>
      <t>1. 適正な家賃負担を設定する必要性</t>
    </r>
    <r>
      <rPr>
        <sz val="11"/>
        <rFont val="ＭＳ Ｐゴシック"/>
        <family val="3"/>
        <charset val="128"/>
      </rPr>
      <t xml:space="preserve">
借り上げ社宅を提供する場合、会社は役員や従業員から家賃を一定額以上受け取る必要があります。無償で提供したり、極端に低い家賃しか受け取っていないと、家賃相当額を現物給与とみなされ、給与として課税される可能性があります。
</t>
    </r>
    <r>
      <rPr>
        <b/>
        <sz val="11"/>
        <color rgb="FFFF0000"/>
        <rFont val="ＭＳ Ｐゴシック"/>
        <family val="3"/>
        <charset val="128"/>
      </rPr>
      <t>2. 賃貸料相当額と課税のルール</t>
    </r>
    <r>
      <rPr>
        <sz val="11"/>
        <rFont val="ＭＳ Ｐゴシック"/>
        <family val="3"/>
        <charset val="128"/>
      </rPr>
      <t xml:space="preserve">
国税庁は、「従業員が借り上げ社宅に住む場合、賃貸料相当額の50%以上を従業員が負担していれば給与として課税しない」と定めています。つまり、賃貸料相当額の50%を超える家賃を負担する限り、給与課税は発生しません。
例えば、賃貸料相当額が3万円の場合、従業員が負担すべき最低額は1万5000円です。これ以下の額しか負担していない場合、差額が給与として課税されます。
</t>
    </r>
    <r>
      <rPr>
        <b/>
        <sz val="11"/>
        <color rgb="FFFF0000"/>
        <rFont val="ＭＳ Ｐゴシック"/>
        <family val="3"/>
        <charset val="128"/>
      </rPr>
      <t>3. 賃貸料相当額の算出方法</t>
    </r>
    <r>
      <rPr>
        <sz val="11"/>
        <rFont val="ＭＳ Ｐゴシック"/>
        <family val="3"/>
        <charset val="128"/>
      </rPr>
      <t xml:space="preserve">
賃貸料相当額は、契約上の家賃とは異なる計算式で算出されます。以下の3つの項目の合計が賃貸料相当額となります。
</t>
    </r>
    <r>
      <rPr>
        <b/>
        <sz val="11"/>
        <rFont val="ＭＳ Ｐゴシック"/>
        <family val="3"/>
        <charset val="128"/>
      </rPr>
      <t xml:space="preserve">固定資産税の課税標準額 × 0.2%
12円 × 建物の総床面積（m²） ÷ 3.3
固定資産税の課税標準額 × 0.22%（敷地の部分）
</t>
    </r>
    <r>
      <rPr>
        <sz val="11"/>
        <rFont val="ＭＳ Ｐゴシック"/>
        <family val="3"/>
        <charset val="128"/>
      </rPr>
      <t xml:space="preserve">この金額を基に、従業員負担額を設定することが必要です。
</t>
    </r>
    <r>
      <rPr>
        <b/>
        <sz val="11"/>
        <color rgb="FFFF0000"/>
        <rFont val="ＭＳ Ｐゴシック"/>
        <family val="3"/>
        <charset val="128"/>
      </rPr>
      <t>4. 社員負担が賃貸料相当額の50%を下回る場合</t>
    </r>
    <r>
      <rPr>
        <sz val="11"/>
        <rFont val="ＭＳ Ｐゴシック"/>
        <family val="3"/>
        <charset val="128"/>
      </rPr>
      <t xml:space="preserve">
もし社員が賃貸料相当額の50%未満の家賃を負担している場合、負担額との差額が給与所得として課税されます。これにより、従業員にかかる税負担が増えるため注意が必要です。
</t>
    </r>
    <r>
      <rPr>
        <b/>
        <sz val="11"/>
        <color rgb="FFFF0000"/>
        <rFont val="ＭＳ Ｐゴシック"/>
        <family val="3"/>
        <charset val="128"/>
      </rPr>
      <t xml:space="preserve">
5. 消費税の取り扱い
</t>
    </r>
    <r>
      <rPr>
        <sz val="11"/>
        <rFont val="ＭＳ Ｐゴシック"/>
        <family val="3"/>
        <charset val="128"/>
      </rPr>
      <t xml:space="preserve">借り上げ社宅の家賃は、原則として消費税の非課税対象となります。ただし、居住用であることが条件となるため、賃貸契約時には必ず「居住用」として契約することが重要です。
</t>
    </r>
    <r>
      <rPr>
        <b/>
        <sz val="11"/>
        <color rgb="FFFF0000"/>
        <rFont val="ＭＳ Ｐゴシック"/>
        <family val="3"/>
        <charset val="128"/>
      </rPr>
      <t>6. 賃貸料相当額が低い場合のメリット</t>
    </r>
    <r>
      <rPr>
        <sz val="11"/>
        <rFont val="ＭＳ Ｐゴシック"/>
        <family val="3"/>
        <charset val="128"/>
      </rPr>
      <t xml:space="preserve">
賃貸料相当額は、契約上の家賃よりも低くなることが多いため、賃貸料相当額を基に従業員の負担額を設定すると、従業員負担額が低く抑えられる場合があります。これにより、従業員にとっては税負担が軽減され、会社にとっても受取家賃として計上する分が減り、節税効果が期待できます。
</t>
    </r>
    <r>
      <rPr>
        <b/>
        <sz val="11"/>
        <color rgb="FFFF0000"/>
        <rFont val="ＭＳ Ｐゴシック"/>
        <family val="3"/>
        <charset val="128"/>
      </rPr>
      <t>7. 固定資産税の課税標準額の確認方法</t>
    </r>
    <r>
      <rPr>
        <sz val="11"/>
        <rFont val="ＭＳ Ｐゴシック"/>
        <family val="3"/>
        <charset val="128"/>
      </rPr>
      <t xml:space="preserve">
賃貸料相当額を算出するためには、建物や敷地の「固定資産税の課税標準額」が必要です。この情報は「固定資産税の課税明細書」「固定資産課税台帳」「固定資産評価証明書」などで確認することができます。不動産仲介業者や物件の所有者、自治体の役所などに問い合わせることで確認できます。
</t>
    </r>
    <r>
      <rPr>
        <b/>
        <sz val="11"/>
        <color rgb="FFFF0000"/>
        <rFont val="ＭＳ Ｐゴシック"/>
        <family val="3"/>
        <charset val="128"/>
      </rPr>
      <t xml:space="preserve">
8. 無償で家賃を提供しても課税されないケース
</t>
    </r>
    <r>
      <rPr>
        <sz val="11"/>
        <rFont val="ＭＳ Ｐゴシック"/>
        <family val="3"/>
        <charset val="128"/>
      </rPr>
      <t>業務上の都合で、勤務場所に近い場所に住むことが必要な場合には、無償で社宅を提供しても給与課税されないケースがあります。これには、特定の業種（例：看護師、守衛、宿泊施設の住み込みスタッフなど）が該当します。
このように、適正な家賃負担を設定し、賃貸料相当額を基に従業員負担額を決めることで、税務上のリスクを回避し、節税効果を得ることができます。</t>
    </r>
    <phoneticPr fontId="3"/>
  </si>
  <si>
    <t>従業員の金融教育は、企業全体の成長と従業員の幸福度向上に欠かせない取り組みです。金融知識を持つことで、従業員は自身の財務状況を適切に管理し、将来に向けた資産形成やリスク対策をより効果的に行えるようになります。
金融教育を通じて、従業員は貯蓄、投資、保険、ローン管理など、日常生活に直結するお金の知識を習得し、経済的な安定を図ることができます。また、個人の財務管理が向上することで、職場におけるストレスの軽減や生産性の向上にもつながります。</t>
    <phoneticPr fontId="3"/>
  </si>
  <si>
    <r>
      <t xml:space="preserve">出張旅費規程を作成し活用することで、経営者の手取りを増やすための非常に効果的な施策となります。以下にその具体的なメリットと施策を解説いたします。
</t>
    </r>
    <r>
      <rPr>
        <b/>
        <sz val="11"/>
        <color rgb="FFFF0000"/>
        <rFont val="ＭＳ Ｐゴシック"/>
        <family val="3"/>
        <charset val="128"/>
      </rPr>
      <t>1. 旅費の支給で手取り増加</t>
    </r>
    <r>
      <rPr>
        <sz val="11"/>
        <rFont val="ＭＳ Ｐゴシック"/>
        <family val="3"/>
        <charset val="128"/>
      </rPr>
      <t xml:space="preserve">
出張時に支給される「旅費」には、①交通費、②宿泊費、③出張手当が含まれます。これらの費用は非課税所得として扱われるため、給与とは異なり所得税や社会保険料の負担が発生しません。例えば、社長が年間50日出張し、1日2万円の出張手当が支給される場合、50日×2万円＝100万円が会社から非課税で支給されます。この100万円は、税負担なしに直接社長の手取りとなるため、収入を効果的に増加させることが可能です。
</t>
    </r>
    <r>
      <rPr>
        <b/>
        <sz val="11"/>
        <color rgb="FFFF0000"/>
        <rFont val="ＭＳ Ｐゴシック"/>
        <family val="3"/>
        <charset val="128"/>
      </rPr>
      <t>2. 会社にとっての経費圧縮</t>
    </r>
    <r>
      <rPr>
        <sz val="11"/>
        <rFont val="ＭＳ Ｐゴシック"/>
        <family val="3"/>
        <charset val="128"/>
      </rPr>
      <t xml:space="preserve">
会社にとって「旅費」は全額経費として処理されるため、法人税の課税所得を圧縮し、法人税の軽減にもつながります。さらに、出張旅費は消費税の課税仕入れの対象となるため、消費税額の軽減効果も期待できます。例えば、100万円の出張旅費を支給した場合、消費税事業者であれば100万円×10％＝10万円の消費税節税効果も生まれます。
</t>
    </r>
    <r>
      <rPr>
        <b/>
        <sz val="11"/>
        <color rgb="FFFF0000"/>
        <rFont val="ＭＳ Ｐゴシック"/>
        <family val="3"/>
        <charset val="128"/>
      </rPr>
      <t>3. 実費精算が不要</t>
    </r>
    <r>
      <rPr>
        <sz val="11"/>
        <rFont val="ＭＳ Ｐゴシック"/>
        <family val="3"/>
        <charset val="128"/>
      </rPr>
      <t xml:space="preserve">
旅費規程をしっかりと整備すれば、実費精算を求められないため、実際にかかった費用と規定で支給された金額との差額を経営者の自由に使える資金として手元に残すことができます。これは、例えば出張手当の金額を会社の規定で決定し、その実際の使用額が少なくても差額を自分の手取りにすることが可能です。
</t>
    </r>
    <r>
      <rPr>
        <b/>
        <sz val="11"/>
        <color rgb="FFFF0000"/>
        <rFont val="ＭＳ Ｐゴシック"/>
        <family val="3"/>
        <charset val="128"/>
      </rPr>
      <t xml:space="preserve">
4. 税金や社会保険料の負担がゼロ</t>
    </r>
    <r>
      <rPr>
        <sz val="11"/>
        <rFont val="ＭＳ Ｐゴシック"/>
        <family val="3"/>
        <charset val="128"/>
      </rPr>
      <t xml:space="preserve">
「旅費」として支給される金額は、給与と異なり所得税や住民税、さらには社会保険料の対象外となります。つまり、税金や社会保険料の負担がかからないことで、収入がそのまま手取りとして増加します。例えば、100万円の旅費が支給されれば、その金額全額が税金なしで社長のポケットに入ることになります。
</t>
    </r>
    <r>
      <rPr>
        <b/>
        <sz val="11"/>
        <color rgb="FFFF0000"/>
        <rFont val="ＭＳ Ｐゴシック"/>
        <family val="3"/>
        <charset val="128"/>
      </rPr>
      <t>5. 法人税と消費税の二重の節税効果</t>
    </r>
    <r>
      <rPr>
        <sz val="11"/>
        <rFont val="ＭＳ Ｐゴシック"/>
        <family val="3"/>
        <charset val="128"/>
      </rPr>
      <t xml:space="preserve">
会社にとっては、「旅費」が経費として計上されることで法人税の課税対象が減少し、法人税の軽減につながります。また、消費税課税事業者の場合は、旅費が消費税の課税仕入れとして認められるため、支払う消費税の額も減少します。これにより、会社全体での税負担が軽減されると同時に、経営者の手取りを最大限に増やすことができます。
このように、出張旅費規程を適切に活用することで、</t>
    </r>
    <r>
      <rPr>
        <b/>
        <sz val="11"/>
        <rFont val="ＭＳ Ｐゴシック"/>
        <family val="3"/>
        <charset val="128"/>
      </rPr>
      <t>経営者は大幅に手取りを増やすことができると同時に、会社の税負担も軽減されるため、企業全体の財務戦略としても非常に効果的です。</t>
    </r>
    <r>
      <rPr>
        <sz val="11"/>
        <rFont val="ＭＳ Ｐゴシック"/>
        <family val="3"/>
        <charset val="128"/>
      </rPr>
      <t>規程の作成や見直しを行い、最大のメリットを引き出す体制を整えていきましょう。</t>
    </r>
    <phoneticPr fontId="3"/>
  </si>
  <si>
    <r>
      <t xml:space="preserve">借り上げ社宅制度を活用することは、経営者や従業員の手取りを増やし、企業全体の税負担を軽減するための非常に有効な手段です。以下に、借り上げ社宅の具体的な仕組みとそのメリットを解説いたします。
</t>
    </r>
    <r>
      <rPr>
        <b/>
        <sz val="11"/>
        <color rgb="FFFF0000"/>
        <rFont val="ＭＳ Ｐゴシック"/>
        <family val="3"/>
        <charset val="128"/>
      </rPr>
      <t>1. 借り上げ社宅の仕組み</t>
    </r>
    <r>
      <rPr>
        <sz val="11"/>
        <rFont val="ＭＳ Ｐゴシック"/>
        <family val="3"/>
        <charset val="128"/>
      </rPr>
      <t xml:space="preserve">
借り上げ社宅とは、会社が従業員や経営者のために借りた住宅（賃貸物件）を提供し、その家賃の一部または全額を会社が負担する制度です。経営者や従業員は、会社の支援により個人の家賃負担が大幅に軽減され、住居費が削減されることで手取り額が増加します。
</t>
    </r>
    <r>
      <rPr>
        <b/>
        <sz val="11"/>
        <color rgb="FFFF0000"/>
        <rFont val="ＭＳ Ｐゴシック"/>
        <family val="3"/>
        <charset val="128"/>
      </rPr>
      <t>2. 経営者・従業員にとってのメリット</t>
    </r>
    <r>
      <rPr>
        <sz val="11"/>
        <rFont val="ＭＳ Ｐゴシック"/>
        <family val="3"/>
        <charset val="128"/>
      </rPr>
      <t xml:space="preserve">
借り上げ社宅の最大のメリットは、非課税枠を活用して個人の手取りを増やすことです。会社が負担する家賃のうち、一定額は税務上の給与所得扱いとはならず、所得税や住民税、さらには社会保険料の対象外となるため、個人の税負担が軽減されます。例えば、経営者が通常家賃30万円の住宅に住んでいる場合、会社が25万円を負担し、本人が5万円を負担する形にすれば、個人の負担額が大幅に抑えられます。また、会社が負担した家賃の大部分は非課税であり、手取りが実質的に増加します。
</t>
    </r>
    <r>
      <rPr>
        <b/>
        <sz val="11"/>
        <color rgb="FFFF0000"/>
        <rFont val="ＭＳ Ｐゴシック"/>
        <family val="3"/>
        <charset val="128"/>
      </rPr>
      <t>3. 会社にとってのメリット</t>
    </r>
    <r>
      <rPr>
        <sz val="11"/>
        <rFont val="ＭＳ Ｐゴシック"/>
        <family val="3"/>
        <charset val="128"/>
      </rPr>
      <t xml:space="preserve">
会社が負担する借り上げ社宅の費用は、全額経費として計上することができます。これにより、会社の法人税の課税所得を圧縮することができ、税負担を軽減します。また、借り上げ社宅費用は消費税の課税仕入れとして扱われるため、消費税額の軽減効果も得られます。例えば、年間360万円（30万円×12ヶ月）の家賃を会社が負担した場合、その全額が経費として処理され、法人税の減少に寄与します。
</t>
    </r>
    <r>
      <rPr>
        <b/>
        <sz val="11"/>
        <color rgb="FFFF0000"/>
        <rFont val="ＭＳ Ｐゴシック"/>
        <family val="3"/>
        <charset val="128"/>
      </rPr>
      <t xml:space="preserve">
4. 税務上の取り扱いと非課税額の設定
</t>
    </r>
    <r>
      <rPr>
        <sz val="11"/>
        <rFont val="ＭＳ Ｐゴシック"/>
        <family val="3"/>
        <charset val="128"/>
      </rPr>
      <t xml:space="preserve">借り上げ社宅に関する税務上のルールでは、社宅の賃料の一部が給与所得とみなされないため、非課税で受け取ることができます。税務上、非課税となる家賃の基準は、物件の規模や賃料、従業員の負担額に応じて異なりますが、合理的な範囲内で設定された家賃であれば、ほとんどのケースで非課税となります。経営者や役員に対する借り上げ社宅は、適正家賃を基準に設定することで、非課税枠を最大限活用できます。
</t>
    </r>
    <r>
      <rPr>
        <b/>
        <sz val="11"/>
        <color rgb="FFFF0000"/>
        <rFont val="ＭＳ Ｐゴシック"/>
        <family val="3"/>
        <charset val="128"/>
      </rPr>
      <t>5. 実質的な手取り増加</t>
    </r>
    <r>
      <rPr>
        <sz val="11"/>
        <rFont val="ＭＳ Ｐゴシック"/>
        <family val="3"/>
        <charset val="128"/>
      </rPr>
      <t xml:space="preserve">
借り上げ社宅制度を導入することで、経営者や従業員は個人で負担する家賃額を抑えつつ、税負担のない形で住居を提供されるため、実質的な手取りが増加します。さらに、住宅手当を給与として受け取るよりも、借り上げ社宅を利用する方が社会保険料の負担も軽減され、手取りをさらに増やすことが可能です。</t>
    </r>
    <phoneticPr fontId="3"/>
  </si>
  <si>
    <t>金融教育は、従業員一人ひとりが自分の財産・収支状況を適切に管理し、将来の資産形成やリスクに備える力を養うための重要な取り組みです。私たちは、貯蓄、投資、保険、ローン管理、リタイアメントプランなど、日常生活に直結するテーマを扱うプログラムを提供いたします。ご希望に応じて、個別相談や定期セミナーなど、様々な形でサポートいたします。</t>
    <rPh sb="18" eb="20">
      <t>ザイサン</t>
    </rPh>
    <rPh sb="21" eb="23">
      <t>シュウシ</t>
    </rPh>
    <phoneticPr fontId="3"/>
  </si>
  <si>
    <r>
      <t xml:space="preserve">
</t>
    </r>
    <r>
      <rPr>
        <b/>
        <sz val="11"/>
        <color rgb="FFFF0000"/>
        <rFont val="ＭＳ Ｐゴシック"/>
        <family val="3"/>
        <charset val="128"/>
      </rPr>
      <t>従業員への金融教育の必要性</t>
    </r>
    <r>
      <rPr>
        <sz val="11"/>
        <rFont val="ＭＳ Ｐゴシック"/>
        <family val="3"/>
        <charset val="128"/>
      </rPr>
      <t xml:space="preserve">
従業員への金融教育は、老後資金への不安を解消し、将来の資産形成をサポートするために重要です。特に、安定志向の強い若年層は将来への不安を抱えやすく、資産形成を早期に始めることでその不安を軽減できます。しかし、金融リテラシー調査2022年によると、学校や職場で金融教育を受けた人はわずか7.1％に過ぎません。金融教育を行うことで、従業員は貯蓄や投資を活用して資産を形成し、待遇への不満を減らす効果があります。また、金融教育は従業員エンゲージメントの向上にもつながり、企業への愛着やモチベーションを高め、定着率の向上に寄与します。新入社員には、給与明細を起点に金融教育を行うことで、給与の使い道を考える機会を提供し、長期的な資産形成を促進できます。福利厚生の一環として金融教育を導入することで、従業員と企業双方に多くのメリットがもたらされます。
</t>
    </r>
    <r>
      <rPr>
        <b/>
        <sz val="11"/>
        <color rgb="FFFF0000"/>
        <rFont val="ＭＳ Ｐゴシック"/>
        <family val="3"/>
        <charset val="128"/>
      </rPr>
      <t>御社に提供できること</t>
    </r>
    <r>
      <rPr>
        <sz val="11"/>
        <rFont val="ＭＳ Ｐゴシック"/>
        <family val="3"/>
        <charset val="128"/>
      </rPr>
      <t xml:space="preserve">
</t>
    </r>
    <r>
      <rPr>
        <b/>
        <sz val="11"/>
        <rFont val="ＭＳ Ｐゴシック"/>
        <family val="3"/>
        <charset val="128"/>
      </rPr>
      <t xml:space="preserve">
①基礎金融講座</t>
    </r>
    <r>
      <rPr>
        <sz val="11"/>
        <rFont val="ＭＳ Ｐゴシック"/>
        <family val="3"/>
        <charset val="128"/>
      </rPr>
      <t xml:space="preserve">
貯蓄、投資、保険、ローン管理などの基本的な金融知識を学ぶ講義。
従業員が自分の財務状況を理解し、適切に管理する力を養います。
個別相談セッション
</t>
    </r>
    <r>
      <rPr>
        <b/>
        <sz val="11"/>
        <rFont val="ＭＳ Ｐゴシック"/>
        <family val="3"/>
        <charset val="128"/>
      </rPr>
      <t xml:space="preserve">
②従業員一人ひとりの具体的な財務課題に対応するための個別相談を実施。
</t>
    </r>
    <r>
      <rPr>
        <sz val="11"/>
        <rFont val="ＭＳ Ｐゴシック"/>
        <family val="3"/>
        <charset val="128"/>
      </rPr>
      <t xml:space="preserve">住宅ローン、投資戦略、家計管理、リタイアメントプランなどに関する専門的なアドバイスを提供します。
</t>
    </r>
    <r>
      <rPr>
        <b/>
        <sz val="11"/>
        <rFont val="ＭＳ Ｐゴシック"/>
        <family val="3"/>
        <charset val="128"/>
      </rPr>
      <t>③定期セミナーやワークショップ</t>
    </r>
    <r>
      <rPr>
        <sz val="11"/>
        <rFont val="ＭＳ Ｐゴシック"/>
        <family val="3"/>
        <charset val="128"/>
      </rPr>
      <t xml:space="preserve">
年数回、資産形成や節税対策、老後資金の計画など、ライフステージに合わせた実務的なテーマに関するセミナーを開催。ワークショップ形式で、実際の事例に基づいた実践的な知識を提供します。
</t>
    </r>
    <r>
      <rPr>
        <b/>
        <sz val="11"/>
        <rFont val="ＭＳ Ｐゴシック"/>
        <family val="3"/>
        <charset val="128"/>
      </rPr>
      <t>④ライフステージに応じたサポート</t>
    </r>
    <r>
      <rPr>
        <sz val="11"/>
        <rFont val="ＭＳ Ｐゴシック"/>
        <family val="3"/>
        <charset val="128"/>
      </rPr>
      <t xml:space="preserve">
新入社員向けの金融基礎講座、子育て世代向けの教育費用対策、定年に向けたリタイアメントプランなど、各ステージに合ったプログラムを展開。
</t>
    </r>
    <r>
      <rPr>
        <b/>
        <sz val="11"/>
        <rFont val="ＭＳ Ｐゴシック"/>
        <family val="3"/>
        <charset val="128"/>
      </rPr>
      <t>⑤定期的なフィードバックと改善</t>
    </r>
    <r>
      <rPr>
        <sz val="11"/>
        <rFont val="ＭＳ Ｐゴシック"/>
        <family val="3"/>
        <charset val="128"/>
      </rPr>
      <t xml:space="preserve">
プログラム終了後に従業員からフィードバックを収集し、経営者の方に共有致します。
</t>
    </r>
    <rPh sb="1" eb="4">
      <t>ジュウギョウイン</t>
    </rPh>
    <rPh sb="6" eb="8">
      <t>キンユウ</t>
    </rPh>
    <rPh sb="8" eb="10">
      <t>キョウイク</t>
    </rPh>
    <rPh sb="11" eb="14">
      <t>ヒツヨウセイ</t>
    </rPh>
    <rPh sb="386" eb="388">
      <t>オンシャ</t>
    </rPh>
    <rPh sb="389" eb="391">
      <t>テイキョウ</t>
    </rPh>
    <rPh sb="799" eb="802">
      <t>ケイエイシャ</t>
    </rPh>
    <rPh sb="803" eb="804">
      <t>カタ</t>
    </rPh>
    <rPh sb="805" eb="807">
      <t>キョウユウ</t>
    </rPh>
    <rPh sb="807" eb="808">
      <t>イタ</t>
    </rPh>
    <phoneticPr fontId="3"/>
  </si>
  <si>
    <t>【参考】キャッシュフロー分析について</t>
    <rPh sb="1" eb="3">
      <t>サンコウ</t>
    </rPh>
    <rPh sb="12" eb="14">
      <t>ブンセキ</t>
    </rPh>
    <phoneticPr fontId="3"/>
  </si>
  <si>
    <t>企業貢献シート</t>
    <rPh sb="0" eb="2">
      <t>キギョウ</t>
    </rPh>
    <rPh sb="2" eb="4">
      <t>コウケン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</si>
</sst>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quot;▲ &quot;#,##0"/>
    <numFmt numFmtId="177" formatCode="0&quot;月&quot;"/>
    <numFmt numFmtId="178" formatCode="0&quot;年&quot;"/>
    <numFmt numFmtId="179" formatCode="0&quot;万&quot;&quot;円&quot;"/>
    <numFmt numFmtId="180" formatCode="0&quot;円&quot;"/>
    <numFmt numFmtId="181" formatCode="0.0%"/>
    <numFmt numFmtId="182" formatCode="0.0&quot;年&quot;"/>
    <numFmt numFmtId="183" formatCode="0&quot;人&quot;"/>
    <numFmt numFmtId="184" formatCode="&quot;想&quot;&quot;定&quot;&quot;年&quot;&quot;収&quot;0&quot;万&quot;&quot;円&quot;&quot;の&quot;&quot;換&quot;&quot;算&quot;&quot;社&quot;&quot;員&quot;&quot;数&quot;"/>
    <numFmt numFmtId="185" formatCode="0.0&quot;人&quot;"/>
    <numFmt numFmtId="186" formatCode="0_);[Red]\(0\)"/>
    <numFmt numFmtId="187" formatCode="&quot;Ⓑ&quot;&quot;現&quot;&quot;預&quot;&quot;金&quot;&quot;か&quot;&quot;ら&quot;0&quot;か&quot;&quot;月&quot;&quot;分&quot;&quot;の&quot;&quot;販&quot;&quot;管&quot;&quot;費&quot;&quot;を&quot;&quot;控&quot;&quot;除&quot;"/>
    <numFmt numFmtId="188" formatCode="0.0&quot;ヶ&quot;&quot;月&quot;"/>
  </numFmts>
  <fonts count="32"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b/>
      <sz val="11"/>
      <name val="ＭＳ Ｐゴシック"/>
      <family val="3"/>
      <charset val="128"/>
    </font>
    <font>
      <sz val="12"/>
      <name val="ＭＳ Ｐゴシック"/>
      <family val="3"/>
      <charset val="128"/>
    </font>
    <font>
      <sz val="14"/>
      <name val="ＭＳ Ｐゴシック"/>
      <family val="3"/>
      <charset val="128"/>
    </font>
    <font>
      <b/>
      <sz val="14"/>
      <name val="ＭＳ Ｐゴシック"/>
      <family val="3"/>
      <charset val="128"/>
    </font>
    <font>
      <sz val="11"/>
      <color theme="1"/>
      <name val="ＭＳ Ｐゴシック"/>
      <family val="3"/>
      <charset val="128"/>
    </font>
    <font>
      <sz val="16"/>
      <name val="ＭＳ Ｐゴシック"/>
      <family val="3"/>
      <charset val="128"/>
    </font>
    <font>
      <b/>
      <sz val="16"/>
      <name val="ＭＳ Ｐゴシック"/>
      <family val="3"/>
      <charset val="128"/>
    </font>
    <font>
      <sz val="26"/>
      <name val="ＭＳ Ｐゴシック"/>
      <family val="3"/>
      <charset val="128"/>
    </font>
    <font>
      <sz val="72"/>
      <name val="ＭＳ Ｐゴシック"/>
      <family val="3"/>
      <charset val="128"/>
    </font>
    <font>
      <sz val="24"/>
      <name val="ＭＳ Ｐゴシック"/>
      <family val="3"/>
      <charset val="128"/>
    </font>
    <font>
      <sz val="36"/>
      <name val="ＭＳ Ｐゴシック"/>
      <family val="3"/>
      <charset val="128"/>
    </font>
    <font>
      <sz val="18"/>
      <name val="ＭＳ Ｐゴシック"/>
      <family val="3"/>
      <charset val="128"/>
    </font>
    <font>
      <sz val="16"/>
      <color theme="1"/>
      <name val="ＭＳ Ｐゴシック"/>
      <family val="3"/>
      <charset val="128"/>
    </font>
    <font>
      <b/>
      <sz val="36"/>
      <color theme="1"/>
      <name val="ＭＳ Ｐゴシック"/>
      <family val="3"/>
      <charset val="128"/>
    </font>
    <font>
      <sz val="22"/>
      <name val="ＭＳ Ｐゴシック"/>
      <family val="3"/>
      <charset val="128"/>
    </font>
    <font>
      <sz val="10"/>
      <name val="ＭＳ Ｐゴシック"/>
      <family val="3"/>
      <charset val="128"/>
    </font>
    <font>
      <sz val="14"/>
      <name val="游ゴシック"/>
      <family val="3"/>
      <charset val="128"/>
      <scheme val="minor"/>
    </font>
    <font>
      <b/>
      <sz val="14"/>
      <name val="游ゴシック"/>
      <family val="3"/>
      <charset val="128"/>
      <scheme val="minor"/>
    </font>
    <font>
      <i/>
      <u/>
      <sz val="11"/>
      <name val="ＭＳ Ｐゴシック"/>
      <family val="3"/>
      <charset val="128"/>
    </font>
    <font>
      <b/>
      <sz val="11"/>
      <color rgb="FFFF0000"/>
      <name val="游ゴシック"/>
      <family val="3"/>
      <charset val="128"/>
      <scheme val="minor"/>
    </font>
    <font>
      <b/>
      <sz val="11"/>
      <name val="游ゴシック"/>
      <family val="3"/>
      <charset val="128"/>
      <scheme val="minor"/>
    </font>
    <font>
      <b/>
      <sz val="16"/>
      <name val="游ゴシック"/>
      <family val="3"/>
      <charset val="128"/>
      <scheme val="minor"/>
    </font>
    <font>
      <sz val="11"/>
      <name val="游ゴシック"/>
      <family val="3"/>
      <charset val="128"/>
      <scheme val="minor"/>
    </font>
    <font>
      <b/>
      <sz val="20"/>
      <name val="游ゴシック"/>
      <family val="3"/>
      <charset val="128"/>
      <scheme val="minor"/>
    </font>
    <font>
      <sz val="20"/>
      <name val="ＭＳ Ｐゴシック"/>
      <family val="3"/>
      <charset val="128"/>
    </font>
    <font>
      <b/>
      <sz val="12"/>
      <name val="ＭＳ Ｐゴシック"/>
      <family val="3"/>
      <charset val="128"/>
    </font>
    <font>
      <b/>
      <sz val="12"/>
      <color rgb="FFFF0000"/>
      <name val="ＭＳ Ｐゴシック"/>
      <family val="3"/>
      <charset val="128"/>
    </font>
    <font>
      <b/>
      <sz val="11"/>
      <color rgb="FFFF0000"/>
      <name val="ＭＳ Ｐゴシック"/>
      <family val="3"/>
      <charset val="128"/>
    </font>
  </fonts>
  <fills count="15">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5" tint="0.59999389629810485"/>
        <bgColor indexed="64"/>
      </patternFill>
    </fill>
    <fill>
      <patternFill patternType="solid">
        <fgColor rgb="FFFFFF00"/>
        <bgColor indexed="64"/>
      </patternFill>
    </fill>
  </fills>
  <borders count="176">
    <border>
      <left/>
      <right/>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top style="thin">
        <color auto="1"/>
      </top>
      <bottom style="thin">
        <color auto="1"/>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auto="1"/>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top style="thin">
        <color auto="1"/>
      </top>
      <bottom style="medium">
        <color indexed="64"/>
      </bottom>
      <diagonal/>
    </border>
    <border>
      <left style="thin">
        <color indexed="64"/>
      </left>
      <right style="thin">
        <color indexed="64"/>
      </right>
      <top style="thin">
        <color indexed="64"/>
      </top>
      <bottom style="hair">
        <color indexed="64"/>
      </bottom>
      <diagonal/>
    </border>
    <border>
      <left style="double">
        <color indexed="64"/>
      </left>
      <right style="thin">
        <color indexed="64"/>
      </right>
      <top style="medium">
        <color indexed="64"/>
      </top>
      <bottom style="thin">
        <color indexed="64"/>
      </bottom>
      <diagonal/>
    </border>
    <border>
      <left style="medium">
        <color indexed="64"/>
      </left>
      <right/>
      <top style="medium">
        <color indexed="64"/>
      </top>
      <bottom style="thin">
        <color auto="1"/>
      </bottom>
      <diagonal/>
    </border>
    <border>
      <left style="medium">
        <color indexed="64"/>
      </left>
      <right/>
      <top style="thin">
        <color indexed="64"/>
      </top>
      <bottom style="thin">
        <color indexed="64"/>
      </bottom>
      <diagonal/>
    </border>
    <border>
      <left style="double">
        <color indexed="64"/>
      </left>
      <right style="thin">
        <color indexed="64"/>
      </right>
      <top style="hair">
        <color indexed="64"/>
      </top>
      <bottom style="thin">
        <color indexed="64"/>
      </bottom>
      <diagonal/>
    </border>
    <border>
      <left style="double">
        <color indexed="64"/>
      </left>
      <right style="thin">
        <color indexed="64"/>
      </right>
      <top style="hair">
        <color indexed="64"/>
      </top>
      <bottom style="hair">
        <color indexed="64"/>
      </bottom>
      <diagonal/>
    </border>
    <border>
      <left/>
      <right style="medium">
        <color indexed="64"/>
      </right>
      <top/>
      <bottom/>
      <diagonal/>
    </border>
    <border>
      <left style="double">
        <color indexed="64"/>
      </left>
      <right style="thin">
        <color indexed="64"/>
      </right>
      <top/>
      <bottom/>
      <diagonal/>
    </border>
    <border>
      <left style="double">
        <color indexed="64"/>
      </left>
      <right style="thin">
        <color indexed="64"/>
      </right>
      <top style="thin">
        <color indexed="64"/>
      </top>
      <bottom style="hair">
        <color indexed="64"/>
      </bottom>
      <diagonal/>
    </border>
    <border>
      <left style="thin">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bottom style="hair">
        <color indexed="64"/>
      </bottom>
      <diagonal/>
    </border>
    <border>
      <left style="thin">
        <color indexed="64"/>
      </left>
      <right style="medium">
        <color indexed="64"/>
      </right>
      <top/>
      <bottom/>
      <diagonal/>
    </border>
    <border>
      <left style="medium">
        <color indexed="64"/>
      </left>
      <right/>
      <top style="hair">
        <color indexed="64"/>
      </top>
      <bottom style="double">
        <color indexed="64"/>
      </bottom>
      <diagonal/>
    </border>
    <border>
      <left style="medium">
        <color indexed="64"/>
      </left>
      <right/>
      <top style="hair">
        <color indexed="64"/>
      </top>
      <bottom style="hair">
        <color indexed="64"/>
      </bottom>
      <diagonal/>
    </border>
    <border>
      <left style="medium">
        <color indexed="64"/>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double">
        <color indexed="64"/>
      </top>
      <bottom/>
      <diagonal/>
    </border>
    <border>
      <left style="thin">
        <color indexed="64"/>
      </left>
      <right style="medium">
        <color indexed="64"/>
      </right>
      <top style="thin">
        <color indexed="64"/>
      </top>
      <bottom/>
      <diagonal/>
    </border>
    <border>
      <left style="medium">
        <color indexed="64"/>
      </left>
      <right/>
      <top style="thin">
        <color auto="1"/>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double">
        <color indexed="64"/>
      </bottom>
      <diagonal/>
    </border>
    <border>
      <left/>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double">
        <color indexed="64"/>
      </left>
      <right/>
      <top/>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bottom style="double">
        <color indexed="64"/>
      </bottom>
      <diagonal/>
    </border>
    <border>
      <left style="thin">
        <color indexed="64"/>
      </left>
      <right style="medium">
        <color indexed="64"/>
      </right>
      <top/>
      <bottom style="double">
        <color indexed="64"/>
      </bottom>
      <diagonal/>
    </border>
    <border>
      <left style="medium">
        <color indexed="64"/>
      </left>
      <right/>
      <top/>
      <bottom style="hair">
        <color indexed="64"/>
      </bottom>
      <diagonal/>
    </border>
    <border>
      <left style="medium">
        <color indexed="64"/>
      </left>
      <right/>
      <top/>
      <bottom style="medium">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style="hair">
        <color indexed="64"/>
      </top>
      <bottom style="hair">
        <color indexed="64"/>
      </bottom>
      <diagonal/>
    </border>
    <border>
      <left style="thin">
        <color indexed="64"/>
      </left>
      <right style="dotted">
        <color indexed="64"/>
      </right>
      <top style="thin">
        <color auto="1"/>
      </top>
      <bottom style="thin">
        <color auto="1"/>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hair">
        <color indexed="64"/>
      </bottom>
      <diagonal/>
    </border>
    <border>
      <left style="thin">
        <color indexed="64"/>
      </left>
      <right style="dotted">
        <color indexed="64"/>
      </right>
      <top style="hair">
        <color indexed="64"/>
      </top>
      <bottom style="thin">
        <color indexed="64"/>
      </bottom>
      <diagonal/>
    </border>
    <border>
      <left style="thin">
        <color indexed="64"/>
      </left>
      <right style="dotted">
        <color indexed="64"/>
      </right>
      <top style="thin">
        <color indexed="64"/>
      </top>
      <bottom style="medium">
        <color indexed="64"/>
      </bottom>
      <diagonal/>
    </border>
    <border>
      <left style="thin">
        <color indexed="64"/>
      </left>
      <right style="dotted">
        <color indexed="64"/>
      </right>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dashDot">
        <color indexed="64"/>
      </left>
      <right style="medium">
        <color indexed="64"/>
      </right>
      <top style="medium">
        <color indexed="64"/>
      </top>
      <bottom style="thin">
        <color auto="1"/>
      </bottom>
      <diagonal/>
    </border>
    <border>
      <left style="dashDot">
        <color indexed="64"/>
      </left>
      <right style="medium">
        <color indexed="64"/>
      </right>
      <top style="thin">
        <color auto="1"/>
      </top>
      <bottom style="thin">
        <color auto="1"/>
      </bottom>
      <diagonal/>
    </border>
    <border>
      <left style="dashDot">
        <color indexed="64"/>
      </left>
      <right style="medium">
        <color indexed="64"/>
      </right>
      <top style="thin">
        <color auto="1"/>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dashDot">
        <color indexed="64"/>
      </left>
      <right style="medium">
        <color indexed="64"/>
      </right>
      <top style="thin">
        <color auto="1"/>
      </top>
      <bottom/>
      <diagonal/>
    </border>
    <border>
      <left style="thin">
        <color indexed="64"/>
      </left>
      <right style="thin">
        <color indexed="64"/>
      </right>
      <top style="medium">
        <color indexed="64"/>
      </top>
      <bottom style="medium">
        <color indexed="64"/>
      </bottom>
      <diagonal/>
    </border>
    <border>
      <left style="dashDot">
        <color indexed="64"/>
      </left>
      <right/>
      <top style="medium">
        <color indexed="64"/>
      </top>
      <bottom style="medium">
        <color indexed="64"/>
      </bottom>
      <diagonal/>
    </border>
    <border>
      <left style="dashDot">
        <color indexed="64"/>
      </left>
      <right style="medium">
        <color indexed="64"/>
      </right>
      <top/>
      <bottom style="medium">
        <color indexed="64"/>
      </bottom>
      <diagonal/>
    </border>
    <border>
      <left style="thin">
        <color indexed="64"/>
      </left>
      <right/>
      <top style="medium">
        <color indexed="64"/>
      </top>
      <bottom/>
      <diagonal/>
    </border>
    <border>
      <left style="double">
        <color indexed="64"/>
      </left>
      <right style="thin">
        <color indexed="64"/>
      </right>
      <top style="thin">
        <color auto="1"/>
      </top>
      <bottom style="double">
        <color indexed="64"/>
      </bottom>
      <diagonal/>
    </border>
    <border>
      <left style="double">
        <color indexed="64"/>
      </left>
      <right style="thin">
        <color indexed="64"/>
      </right>
      <top/>
      <bottom style="hair">
        <color indexed="64"/>
      </bottom>
      <diagonal/>
    </border>
    <border>
      <left style="double">
        <color indexed="64"/>
      </left>
      <right style="thin">
        <color indexed="64"/>
      </right>
      <top style="hair">
        <color indexed="64"/>
      </top>
      <bottom style="double">
        <color indexed="64"/>
      </bottom>
      <diagonal/>
    </border>
    <border>
      <left style="double">
        <color indexed="64"/>
      </left>
      <right style="thin">
        <color indexed="64"/>
      </right>
      <top/>
      <bottom style="double">
        <color indexed="64"/>
      </bottom>
      <diagonal/>
    </border>
    <border>
      <left style="double">
        <color indexed="64"/>
      </left>
      <right style="thin">
        <color indexed="64"/>
      </right>
      <top style="double">
        <color indexed="64"/>
      </top>
      <bottom style="hair">
        <color indexed="64"/>
      </bottom>
      <diagonal/>
    </border>
    <border>
      <left style="double">
        <color indexed="64"/>
      </left>
      <right style="thin">
        <color indexed="64"/>
      </right>
      <top/>
      <bottom style="medium">
        <color indexed="64"/>
      </bottom>
      <diagonal/>
    </border>
    <border>
      <left style="thin">
        <color indexed="64"/>
      </left>
      <right/>
      <top style="thin">
        <color indexed="64"/>
      </top>
      <bottom style="double">
        <color indexed="64"/>
      </bottom>
      <diagonal/>
    </border>
    <border>
      <left style="medium">
        <color indexed="64"/>
      </left>
      <right style="double">
        <color indexed="64"/>
      </right>
      <top style="thin">
        <color indexed="64"/>
      </top>
      <bottom style="medium">
        <color indexed="64"/>
      </bottom>
      <diagonal/>
    </border>
    <border>
      <left style="double">
        <color indexed="64"/>
      </left>
      <right/>
      <top/>
      <bottom style="double">
        <color indexed="64"/>
      </bottom>
      <diagonal/>
    </border>
    <border>
      <left style="double">
        <color indexed="64"/>
      </left>
      <right/>
      <top style="double">
        <color indexed="64"/>
      </top>
      <bottom style="double">
        <color indexed="64"/>
      </bottom>
      <diagonal/>
    </border>
    <border>
      <left style="thin">
        <color indexed="64"/>
      </left>
      <right style="medium">
        <color indexed="64"/>
      </right>
      <top style="double">
        <color indexed="64"/>
      </top>
      <bottom/>
      <diagonal/>
    </border>
    <border>
      <left style="medium">
        <color indexed="64"/>
      </left>
      <right style="double">
        <color indexed="64"/>
      </right>
      <top style="thin">
        <color indexed="64"/>
      </top>
      <bottom style="thin">
        <color indexed="64"/>
      </bottom>
      <diagonal/>
    </border>
    <border>
      <left style="thin">
        <color indexed="64"/>
      </left>
      <right/>
      <top style="medium">
        <color indexed="64"/>
      </top>
      <bottom style="double">
        <color indexed="64"/>
      </bottom>
      <diagonal/>
    </border>
    <border>
      <left style="double">
        <color indexed="64"/>
      </left>
      <right style="thin">
        <color indexed="64"/>
      </right>
      <top style="medium">
        <color indexed="64"/>
      </top>
      <bottom style="double">
        <color indexed="64"/>
      </bottom>
      <diagonal/>
    </border>
    <border>
      <left style="dotted">
        <color indexed="64"/>
      </left>
      <right style="medium">
        <color indexed="64"/>
      </right>
      <top style="thin">
        <color auto="1"/>
      </top>
      <bottom style="thin">
        <color indexed="64"/>
      </bottom>
      <diagonal/>
    </border>
    <border>
      <left/>
      <right/>
      <top/>
      <bottom style="hair">
        <color indexed="64"/>
      </bottom>
      <diagonal/>
    </border>
    <border>
      <left/>
      <right style="double">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style="hair">
        <color indexed="64"/>
      </top>
      <bottom style="hair">
        <color indexed="64"/>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style="hair">
        <color indexed="64"/>
      </bottom>
      <diagonal/>
    </border>
    <border>
      <left style="dotted">
        <color indexed="64"/>
      </left>
      <right style="dotted">
        <color indexed="64"/>
      </right>
      <top style="hair">
        <color indexed="64"/>
      </top>
      <bottom style="thin">
        <color indexed="64"/>
      </bottom>
      <diagonal/>
    </border>
    <border>
      <left style="dotted">
        <color indexed="64"/>
      </left>
      <right style="double">
        <color indexed="64"/>
      </right>
      <top/>
      <bottom style="thin">
        <color indexed="64"/>
      </bottom>
      <diagonal/>
    </border>
    <border>
      <left style="dotted">
        <color indexed="64"/>
      </left>
      <right style="double">
        <color indexed="64"/>
      </right>
      <top style="hair">
        <color indexed="64"/>
      </top>
      <bottom style="thin">
        <color indexed="64"/>
      </bottom>
      <diagonal/>
    </border>
    <border>
      <left style="dotted">
        <color indexed="64"/>
      </left>
      <right style="double">
        <color indexed="64"/>
      </right>
      <top style="thin">
        <color indexed="64"/>
      </top>
      <bottom style="thin">
        <color indexed="64"/>
      </bottom>
      <diagonal/>
    </border>
    <border>
      <left style="dotted">
        <color indexed="64"/>
      </left>
      <right style="double">
        <color indexed="64"/>
      </right>
      <top style="hair">
        <color indexed="64"/>
      </top>
      <bottom style="hair">
        <color indexed="64"/>
      </bottom>
      <diagonal/>
    </border>
    <border>
      <left style="dotted">
        <color indexed="64"/>
      </left>
      <right style="double">
        <color indexed="64"/>
      </right>
      <top style="dotted">
        <color indexed="64"/>
      </top>
      <bottom style="dotted">
        <color indexed="64"/>
      </bottom>
      <diagonal/>
    </border>
    <border>
      <left style="dotted">
        <color indexed="64"/>
      </left>
      <right style="double">
        <color indexed="64"/>
      </right>
      <top style="medium">
        <color indexed="64"/>
      </top>
      <bottom style="thin">
        <color indexed="64"/>
      </bottom>
      <diagonal/>
    </border>
    <border>
      <left style="dotted">
        <color indexed="64"/>
      </left>
      <right/>
      <top style="thin">
        <color indexed="64"/>
      </top>
      <bottom style="thin">
        <color indexed="64"/>
      </bottom>
      <diagonal/>
    </border>
    <border>
      <left style="dotted">
        <color indexed="64"/>
      </left>
      <right style="medium">
        <color indexed="64"/>
      </right>
      <top style="medium">
        <color indexed="64"/>
      </top>
      <bottom style="thin">
        <color indexed="64"/>
      </bottom>
      <diagonal/>
    </border>
    <border>
      <left style="dotted">
        <color indexed="64"/>
      </left>
      <right style="medium">
        <color indexed="64"/>
      </right>
      <top/>
      <bottom/>
      <diagonal/>
    </border>
    <border>
      <left style="dotted">
        <color indexed="64"/>
      </left>
      <right style="medium">
        <color indexed="64"/>
      </right>
      <top style="hair">
        <color indexed="64"/>
      </top>
      <bottom style="hair">
        <color indexed="64"/>
      </bottom>
      <diagonal/>
    </border>
    <border>
      <left style="dotted">
        <color indexed="64"/>
      </left>
      <right style="medium">
        <color indexed="64"/>
      </right>
      <top/>
      <bottom style="thin">
        <color indexed="64"/>
      </bottom>
      <diagonal/>
    </border>
    <border>
      <left style="dotted">
        <color indexed="64"/>
      </left>
      <right style="medium">
        <color indexed="64"/>
      </right>
      <top/>
      <bottom style="hair">
        <color indexed="64"/>
      </bottom>
      <diagonal/>
    </border>
    <border>
      <left style="dotted">
        <color indexed="64"/>
      </left>
      <right style="medium">
        <color indexed="64"/>
      </right>
      <top style="thin">
        <color indexed="64"/>
      </top>
      <bottom/>
      <diagonal/>
    </border>
    <border>
      <left style="dotted">
        <color indexed="64"/>
      </left>
      <right style="dotted">
        <color indexed="64"/>
      </right>
      <top style="thin">
        <color indexed="64"/>
      </top>
      <bottom style="medium">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thin">
        <color indexed="64"/>
      </left>
      <right/>
      <top/>
      <bottom style="double">
        <color indexed="64"/>
      </bottom>
      <diagonal/>
    </border>
    <border>
      <left style="thin">
        <color indexed="64"/>
      </left>
      <right/>
      <top style="double">
        <color indexed="64"/>
      </top>
      <bottom/>
      <diagonal/>
    </border>
    <border>
      <left style="thin">
        <color indexed="64"/>
      </left>
      <right/>
      <top style="double">
        <color indexed="64"/>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double">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double">
        <color indexed="64"/>
      </bottom>
      <diagonal/>
    </border>
    <border>
      <left style="medium">
        <color indexed="64"/>
      </left>
      <right/>
      <top/>
      <bottom style="thin">
        <color auto="1"/>
      </bottom>
      <diagonal/>
    </border>
    <border>
      <left style="thin">
        <color indexed="64"/>
      </left>
      <right/>
      <top style="hair">
        <color indexed="64"/>
      </top>
      <bottom style="medium">
        <color indexed="64"/>
      </bottom>
      <diagonal/>
    </border>
    <border>
      <left/>
      <right style="double">
        <color indexed="64"/>
      </right>
      <top/>
      <bottom/>
      <diagonal/>
    </border>
    <border>
      <left/>
      <right style="double">
        <color indexed="64"/>
      </right>
      <top style="hair">
        <color indexed="64"/>
      </top>
      <bottom style="thin">
        <color indexed="64"/>
      </bottom>
      <diagonal/>
    </border>
    <border>
      <left style="dotted">
        <color indexed="64"/>
      </left>
      <right style="dotted">
        <color indexed="64"/>
      </right>
      <top/>
      <bottom/>
      <diagonal/>
    </border>
    <border>
      <left/>
      <right style="double">
        <color indexed="64"/>
      </right>
      <top style="thin">
        <color auto="1"/>
      </top>
      <bottom style="hair">
        <color indexed="64"/>
      </bottom>
      <diagonal/>
    </border>
    <border>
      <left/>
      <right style="double">
        <color indexed="64"/>
      </right>
      <top style="hair">
        <color indexed="64"/>
      </top>
      <bottom style="hair">
        <color indexed="64"/>
      </bottom>
      <diagonal/>
    </border>
    <border>
      <left style="dotted">
        <color indexed="64"/>
      </left>
      <right style="double">
        <color indexed="64"/>
      </right>
      <top style="thin">
        <color indexed="64"/>
      </top>
      <bottom style="medium">
        <color indexed="64"/>
      </bottom>
      <diagonal/>
    </border>
    <border>
      <left style="dotted">
        <color indexed="64"/>
      </left>
      <right style="medium">
        <color indexed="64"/>
      </right>
      <top style="thin">
        <color indexed="64"/>
      </top>
      <bottom style="hair">
        <color indexed="64"/>
      </bottom>
      <diagonal/>
    </border>
    <border>
      <left style="dotted">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style="thin">
        <color indexed="64"/>
      </right>
      <top style="medium">
        <color indexed="64"/>
      </top>
      <bottom style="double">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diagonal/>
    </border>
  </borders>
  <cellStyleXfs count="15">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2" fillId="0" borderId="0"/>
    <xf numFmtId="0" fontId="2" fillId="0" borderId="0"/>
    <xf numFmtId="38" fontId="2" fillId="0" borderId="0" applyFont="0" applyFill="0" applyBorder="0" applyAlignment="0" applyProtection="0">
      <alignment vertical="center"/>
    </xf>
    <xf numFmtId="0" fontId="2" fillId="0" borderId="0"/>
    <xf numFmtId="0" fontId="8"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xf numFmtId="38"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cellStyleXfs>
  <cellXfs count="541">
    <xf numFmtId="0" fontId="0" fillId="0" borderId="0" xfId="0">
      <alignment vertical="center"/>
    </xf>
    <xf numFmtId="0" fontId="2" fillId="0" borderId="0" xfId="3" applyAlignment="1">
      <alignment vertical="center"/>
    </xf>
    <xf numFmtId="0" fontId="2" fillId="0" borderId="0" xfId="3" applyAlignment="1">
      <alignment vertical="center" shrinkToFit="1"/>
    </xf>
    <xf numFmtId="0" fontId="2" fillId="0" borderId="0" xfId="3" applyAlignment="1">
      <alignment horizontal="center" vertical="center" shrinkToFit="1"/>
    </xf>
    <xf numFmtId="0" fontId="2" fillId="0" borderId="0" xfId="4" applyAlignment="1">
      <alignment vertical="center" shrinkToFit="1"/>
    </xf>
    <xf numFmtId="0" fontId="2" fillId="0" borderId="0" xfId="4" applyAlignment="1">
      <alignment horizontal="center" vertical="center" shrinkToFit="1"/>
    </xf>
    <xf numFmtId="176" fontId="2" fillId="0" borderId="0" xfId="2" applyNumberFormat="1" applyFont="1">
      <alignment vertical="center"/>
    </xf>
    <xf numFmtId="177" fontId="5" fillId="0" borderId="0" xfId="3" applyNumberFormat="1" applyFont="1" applyAlignment="1">
      <alignment vertical="top" shrinkToFit="1"/>
    </xf>
    <xf numFmtId="176" fontId="2" fillId="0" borderId="21" xfId="1" applyNumberFormat="1" applyFont="1" applyBorder="1" applyAlignment="1">
      <alignment vertical="center" shrinkToFit="1"/>
    </xf>
    <xf numFmtId="0" fontId="2" fillId="0" borderId="0" xfId="3" applyAlignment="1">
      <alignment horizontal="center" vertical="center"/>
    </xf>
    <xf numFmtId="0" fontId="2" fillId="4" borderId="21" xfId="4" applyFill="1" applyBorder="1" applyAlignment="1">
      <alignment horizontal="center" vertical="center" shrinkToFit="1"/>
    </xf>
    <xf numFmtId="0" fontId="2" fillId="8" borderId="21" xfId="4" applyFill="1" applyBorder="1" applyAlignment="1">
      <alignment horizontal="center" vertical="center" shrinkToFit="1"/>
    </xf>
    <xf numFmtId="178" fontId="2" fillId="0" borderId="21" xfId="3" applyNumberFormat="1" applyBorder="1" applyAlignment="1">
      <alignment horizontal="center" vertical="center"/>
    </xf>
    <xf numFmtId="38" fontId="2" fillId="0" borderId="21" xfId="1" applyFont="1" applyBorder="1">
      <alignment vertical="center"/>
    </xf>
    <xf numFmtId="0" fontId="2" fillId="4" borderId="55" xfId="4" applyFill="1" applyBorder="1" applyAlignment="1">
      <alignment horizontal="center" vertical="center" shrinkToFit="1"/>
    </xf>
    <xf numFmtId="176" fontId="2" fillId="0" borderId="10" xfId="1" applyNumberFormat="1" applyFont="1" applyBorder="1" applyAlignment="1">
      <alignment vertical="center" shrinkToFit="1"/>
    </xf>
    <xf numFmtId="178" fontId="2" fillId="10" borderId="21" xfId="3" applyNumberFormat="1" applyFill="1" applyBorder="1" applyAlignment="1">
      <alignment horizontal="center" vertical="center"/>
    </xf>
    <xf numFmtId="0" fontId="2" fillId="8" borderId="99" xfId="4" applyFill="1" applyBorder="1" applyAlignment="1">
      <alignment horizontal="center" vertical="center" shrinkToFit="1"/>
    </xf>
    <xf numFmtId="176" fontId="2" fillId="0" borderId="100" xfId="1" applyNumberFormat="1" applyFont="1" applyBorder="1" applyAlignment="1">
      <alignment vertical="center" shrinkToFit="1"/>
    </xf>
    <xf numFmtId="176" fontId="2" fillId="5" borderId="10" xfId="1" applyNumberFormat="1" applyFont="1" applyFill="1" applyBorder="1" applyAlignment="1">
      <alignment vertical="center" shrinkToFit="1"/>
    </xf>
    <xf numFmtId="176" fontId="2" fillId="5" borderId="100" xfId="1" applyNumberFormat="1" applyFont="1" applyFill="1" applyBorder="1" applyAlignment="1">
      <alignment vertical="center" shrinkToFit="1"/>
    </xf>
    <xf numFmtId="176" fontId="2" fillId="5" borderId="96" xfId="1" applyNumberFormat="1" applyFont="1" applyFill="1" applyBorder="1" applyAlignment="1">
      <alignment vertical="center" shrinkToFit="1"/>
    </xf>
    <xf numFmtId="176" fontId="2" fillId="5" borderId="101" xfId="1" applyNumberFormat="1" applyFont="1" applyFill="1" applyBorder="1" applyAlignment="1">
      <alignment vertical="center" shrinkToFit="1"/>
    </xf>
    <xf numFmtId="0" fontId="10" fillId="0" borderId="0" xfId="4" applyFont="1" applyAlignment="1">
      <alignment vertical="top" shrinkToFit="1"/>
    </xf>
    <xf numFmtId="176" fontId="2" fillId="10" borderId="21" xfId="1" applyNumberFormat="1" applyFont="1" applyFill="1" applyBorder="1" applyAlignment="1">
      <alignment vertical="center" shrinkToFit="1"/>
    </xf>
    <xf numFmtId="0" fontId="7" fillId="0" borderId="0" xfId="3" applyFont="1" applyAlignment="1">
      <alignment horizontal="center" vertical="center" shrinkToFit="1"/>
    </xf>
    <xf numFmtId="176" fontId="8" fillId="0" borderId="0" xfId="7" applyNumberFormat="1">
      <alignment vertical="center"/>
    </xf>
    <xf numFmtId="0" fontId="2" fillId="0" borderId="0" xfId="10" applyAlignment="1" applyProtection="1">
      <alignment vertical="center"/>
      <protection locked="0"/>
    </xf>
    <xf numFmtId="176" fontId="8" fillId="0" borderId="92" xfId="7" applyNumberFormat="1" applyBorder="1">
      <alignment vertical="center"/>
    </xf>
    <xf numFmtId="176" fontId="8" fillId="0" borderId="93" xfId="7" applyNumberFormat="1" applyBorder="1">
      <alignment vertical="center"/>
    </xf>
    <xf numFmtId="176" fontId="8" fillId="0" borderId="94" xfId="7" applyNumberFormat="1" applyBorder="1">
      <alignment vertical="center"/>
    </xf>
    <xf numFmtId="0" fontId="11" fillId="0" borderId="40" xfId="10" applyFont="1" applyBorder="1"/>
    <xf numFmtId="176" fontId="8" fillId="0" borderId="91" xfId="7" applyNumberFormat="1" applyBorder="1">
      <alignment vertical="center"/>
    </xf>
    <xf numFmtId="0" fontId="2" fillId="0" borderId="40" xfId="10" applyBorder="1"/>
    <xf numFmtId="0" fontId="2" fillId="0" borderId="91" xfId="10" applyBorder="1"/>
    <xf numFmtId="0" fontId="14" fillId="0" borderId="91" xfId="10" applyFont="1" applyBorder="1"/>
    <xf numFmtId="0" fontId="14" fillId="0" borderId="40" xfId="10" applyFont="1" applyBorder="1"/>
    <xf numFmtId="0" fontId="15" fillId="0" borderId="91" xfId="10" applyFont="1" applyBorder="1" applyAlignment="1">
      <alignment horizontal="left"/>
    </xf>
    <xf numFmtId="0" fontId="6" fillId="0" borderId="91" xfId="10" applyFont="1" applyBorder="1" applyAlignment="1">
      <alignment horizontal="right"/>
    </xf>
    <xf numFmtId="176" fontId="8" fillId="0" borderId="76" xfId="7" applyNumberFormat="1" applyBorder="1">
      <alignment vertical="center"/>
    </xf>
    <xf numFmtId="176" fontId="8" fillId="0" borderId="56" xfId="7" applyNumberFormat="1" applyBorder="1">
      <alignment vertical="center"/>
    </xf>
    <xf numFmtId="0" fontId="2" fillId="0" borderId="56" xfId="10" applyBorder="1"/>
    <xf numFmtId="0" fontId="2" fillId="0" borderId="95" xfId="10" applyBorder="1"/>
    <xf numFmtId="178" fontId="4" fillId="2" borderId="21" xfId="3" applyNumberFormat="1" applyFont="1" applyFill="1" applyBorder="1" applyAlignment="1">
      <alignment horizontal="center" vertical="center" wrapText="1"/>
    </xf>
    <xf numFmtId="182" fontId="4" fillId="2" borderId="21" xfId="1" applyNumberFormat="1" applyFont="1" applyFill="1" applyBorder="1" applyAlignment="1">
      <alignment vertical="center" shrinkToFit="1"/>
    </xf>
    <xf numFmtId="181" fontId="2" fillId="0" borderId="21" xfId="2" applyNumberFormat="1" applyFont="1" applyBorder="1" applyAlignment="1">
      <alignment horizontal="center" vertical="center"/>
    </xf>
    <xf numFmtId="183" fontId="2" fillId="0" borderId="21" xfId="2" applyNumberFormat="1" applyFont="1" applyBorder="1" applyAlignment="1">
      <alignment horizontal="center" vertical="center"/>
    </xf>
    <xf numFmtId="179" fontId="2" fillId="0" borderId="21" xfId="2" applyNumberFormat="1" applyFont="1" applyBorder="1" applyAlignment="1">
      <alignment horizontal="center" vertical="center"/>
    </xf>
    <xf numFmtId="183" fontId="2" fillId="0" borderId="61" xfId="2" applyNumberFormat="1" applyFont="1" applyBorder="1" applyAlignment="1">
      <alignment horizontal="center" vertical="center"/>
    </xf>
    <xf numFmtId="178" fontId="4" fillId="8" borderId="21" xfId="3" applyNumberFormat="1" applyFont="1" applyFill="1" applyBorder="1" applyAlignment="1">
      <alignment horizontal="center" vertical="center"/>
    </xf>
    <xf numFmtId="38" fontId="4" fillId="8" borderId="21" xfId="1" applyFont="1" applyFill="1" applyBorder="1">
      <alignment vertical="center"/>
    </xf>
    <xf numFmtId="179" fontId="2" fillId="0" borderId="61" xfId="2" applyNumberFormat="1" applyFont="1" applyBorder="1" applyAlignment="1">
      <alignment horizontal="center" vertical="center"/>
    </xf>
    <xf numFmtId="181" fontId="2" fillId="0" borderId="61" xfId="2" applyNumberFormat="1" applyFont="1" applyBorder="1" applyAlignment="1">
      <alignment horizontal="center" vertical="center"/>
    </xf>
    <xf numFmtId="9" fontId="2" fillId="0" borderId="0" xfId="2" applyFont="1">
      <alignment vertical="center"/>
    </xf>
    <xf numFmtId="181" fontId="2" fillId="0" borderId="0" xfId="2" applyNumberFormat="1" applyFont="1">
      <alignment vertical="center"/>
    </xf>
    <xf numFmtId="181" fontId="2" fillId="0" borderId="0" xfId="2" applyNumberFormat="1" applyFont="1" applyBorder="1" applyAlignment="1">
      <alignment vertical="center" shrinkToFit="1"/>
    </xf>
    <xf numFmtId="176" fontId="2" fillId="2" borderId="28" xfId="1" applyNumberFormat="1" applyFont="1" applyFill="1" applyBorder="1" applyAlignment="1">
      <alignment vertical="center" shrinkToFit="1"/>
    </xf>
    <xf numFmtId="176" fontId="2" fillId="2" borderId="107" xfId="1" applyNumberFormat="1" applyFont="1" applyFill="1" applyBorder="1" applyAlignment="1">
      <alignment vertical="center" shrinkToFit="1"/>
    </xf>
    <xf numFmtId="176" fontId="2" fillId="0" borderId="98" xfId="1" applyNumberFormat="1" applyFont="1" applyBorder="1" applyAlignment="1">
      <alignment vertical="center" shrinkToFit="1"/>
    </xf>
    <xf numFmtId="176" fontId="2" fillId="0" borderId="109" xfId="1" applyNumberFormat="1" applyFont="1" applyBorder="1" applyAlignment="1">
      <alignment vertical="center" shrinkToFit="1"/>
    </xf>
    <xf numFmtId="176" fontId="2" fillId="0" borderId="104" xfId="1" applyNumberFormat="1" applyFont="1" applyBorder="1" applyAlignment="1">
      <alignment vertical="center" shrinkToFit="1"/>
    </xf>
    <xf numFmtId="176" fontId="2" fillId="0" borderId="110" xfId="1" applyNumberFormat="1" applyFont="1" applyBorder="1" applyAlignment="1">
      <alignment vertical="center" shrinkToFit="1"/>
    </xf>
    <xf numFmtId="0" fontId="2" fillId="0" borderId="21" xfId="3" applyBorder="1" applyAlignment="1">
      <alignment horizontal="center" vertical="center" shrinkToFit="1"/>
    </xf>
    <xf numFmtId="0" fontId="11" fillId="0" borderId="0" xfId="10" applyFont="1"/>
    <xf numFmtId="0" fontId="2" fillId="0" borderId="0" xfId="10"/>
    <xf numFmtId="0" fontId="13" fillId="0" borderId="0" xfId="10" applyFont="1"/>
    <xf numFmtId="0" fontId="14" fillId="0" borderId="0" xfId="10" applyFont="1"/>
    <xf numFmtId="0" fontId="14" fillId="0" borderId="0" xfId="10" applyFont="1" applyAlignment="1">
      <alignment horizontal="center"/>
    </xf>
    <xf numFmtId="38" fontId="14" fillId="0" borderId="0" xfId="10" applyNumberFormat="1" applyFont="1" applyAlignment="1">
      <alignment horizontal="center"/>
    </xf>
    <xf numFmtId="0" fontId="15" fillId="0" borderId="0" xfId="10" applyFont="1"/>
    <xf numFmtId="0" fontId="9" fillId="0" borderId="0" xfId="10" applyFont="1" applyAlignment="1">
      <alignment vertical="center"/>
    </xf>
    <xf numFmtId="0" fontId="6" fillId="0" borderId="0" xfId="10" applyFont="1" applyAlignment="1">
      <alignment vertical="center"/>
    </xf>
    <xf numFmtId="49" fontId="6" fillId="0" borderId="0" xfId="10" applyNumberFormat="1" applyFont="1" applyAlignment="1">
      <alignment vertical="center"/>
    </xf>
    <xf numFmtId="0" fontId="6" fillId="0" borderId="0" xfId="10" applyFont="1"/>
    <xf numFmtId="49" fontId="6" fillId="0" borderId="0" xfId="10" applyNumberFormat="1" applyFont="1"/>
    <xf numFmtId="0" fontId="5" fillId="0" borderId="0" xfId="10" applyFont="1" applyAlignment="1">
      <alignment horizontal="center" vertical="center"/>
    </xf>
    <xf numFmtId="176" fontId="16" fillId="0" borderId="0" xfId="7" applyNumberFormat="1" applyFont="1">
      <alignment vertical="center"/>
    </xf>
    <xf numFmtId="186" fontId="9" fillId="0" borderId="0" xfId="4" applyNumberFormat="1" applyFont="1" applyAlignment="1">
      <alignment horizontal="left" vertical="top" shrinkToFit="1"/>
    </xf>
    <xf numFmtId="0" fontId="9" fillId="0" borderId="0" xfId="4" applyFont="1" applyAlignment="1">
      <alignment horizontal="left" vertical="top" shrinkToFit="1"/>
    </xf>
    <xf numFmtId="49" fontId="2" fillId="0" borderId="0" xfId="3" applyNumberFormat="1" applyAlignment="1">
      <alignment horizontal="center" vertical="center" shrinkToFit="1"/>
    </xf>
    <xf numFmtId="49" fontId="2" fillId="0" borderId="0" xfId="3" applyNumberFormat="1" applyAlignment="1">
      <alignment horizontal="center" vertical="center"/>
    </xf>
    <xf numFmtId="180" fontId="2" fillId="0" borderId="0" xfId="3" applyNumberFormat="1" applyAlignment="1">
      <alignment horizontal="center" vertical="center"/>
    </xf>
    <xf numFmtId="176" fontId="2" fillId="0" borderId="0" xfId="5" applyNumberFormat="1" applyFont="1" applyBorder="1" applyAlignment="1">
      <alignment vertical="center" shrinkToFit="1"/>
    </xf>
    <xf numFmtId="176" fontId="2" fillId="0" borderId="0" xfId="3" applyNumberFormat="1" applyAlignment="1">
      <alignment vertical="center"/>
    </xf>
    <xf numFmtId="180" fontId="2" fillId="0" borderId="0" xfId="3" applyNumberFormat="1" applyAlignment="1">
      <alignment vertical="center"/>
    </xf>
    <xf numFmtId="176" fontId="2" fillId="0" borderId="0" xfId="5" applyNumberFormat="1" applyFont="1" applyBorder="1" applyAlignment="1">
      <alignment horizontal="center" vertical="center" shrinkToFit="1"/>
    </xf>
    <xf numFmtId="0" fontId="2" fillId="0" borderId="0" xfId="4" applyAlignment="1">
      <alignment horizontal="center" vertical="center"/>
    </xf>
    <xf numFmtId="176" fontId="2" fillId="0" borderId="21" xfId="4" applyNumberFormat="1" applyBorder="1" applyAlignment="1">
      <alignment horizontal="right" vertical="center" shrinkToFit="1"/>
    </xf>
    <xf numFmtId="0" fontId="22" fillId="0" borderId="0" xfId="3" applyFont="1" applyAlignment="1">
      <alignment horizontal="left" vertical="center" shrinkToFit="1"/>
    </xf>
    <xf numFmtId="38" fontId="2" fillId="0" borderId="0" xfId="1" applyFont="1" applyFill="1" applyAlignment="1">
      <alignment vertical="center" shrinkToFit="1"/>
    </xf>
    <xf numFmtId="0" fontId="2" fillId="0" borderId="21" xfId="3" applyBorder="1" applyAlignment="1">
      <alignment horizontal="center" vertical="center"/>
    </xf>
    <xf numFmtId="0" fontId="25" fillId="0" borderId="0" xfId="4" applyFont="1" applyAlignment="1">
      <alignment vertical="top" shrinkToFit="1"/>
    </xf>
    <xf numFmtId="0" fontId="21" fillId="0" borderId="0" xfId="3" applyFont="1" applyAlignment="1">
      <alignment horizontal="center" vertical="center" shrinkToFit="1"/>
    </xf>
    <xf numFmtId="0" fontId="26" fillId="0" borderId="0" xfId="3" applyFont="1" applyAlignment="1">
      <alignment horizontal="center" vertical="center"/>
    </xf>
    <xf numFmtId="0" fontId="26" fillId="0" borderId="0" xfId="4" applyFont="1" applyAlignment="1">
      <alignment vertical="center" shrinkToFit="1"/>
    </xf>
    <xf numFmtId="0" fontId="26" fillId="0" borderId="0" xfId="3" applyFont="1" applyAlignment="1">
      <alignment vertical="center"/>
    </xf>
    <xf numFmtId="0" fontId="26" fillId="0" borderId="0" xfId="4" applyFont="1" applyAlignment="1">
      <alignment horizontal="center" vertical="center" shrinkToFit="1"/>
    </xf>
    <xf numFmtId="0" fontId="26" fillId="0" borderId="0" xfId="3" applyFont="1" applyAlignment="1">
      <alignment vertical="center" shrinkToFit="1"/>
    </xf>
    <xf numFmtId="0" fontId="26" fillId="0" borderId="0" xfId="3" applyFont="1" applyAlignment="1">
      <alignment horizontal="center" vertical="center" shrinkToFit="1"/>
    </xf>
    <xf numFmtId="0" fontId="26" fillId="0" borderId="21" xfId="4" applyFont="1" applyBorder="1" applyAlignment="1">
      <alignment horizontal="center" vertical="center" shrinkToFit="1"/>
    </xf>
    <xf numFmtId="0" fontId="26" fillId="0" borderId="93" xfId="3" applyFont="1" applyBorder="1" applyAlignment="1">
      <alignment vertical="center"/>
    </xf>
    <xf numFmtId="0" fontId="26" fillId="0" borderId="21" xfId="4" applyFont="1" applyBorder="1" applyAlignment="1">
      <alignment vertical="center" shrinkToFit="1"/>
    </xf>
    <xf numFmtId="0" fontId="21" fillId="6" borderId="21" xfId="4" applyFont="1" applyFill="1" applyBorder="1" applyAlignment="1">
      <alignment vertical="center" shrinkToFit="1"/>
    </xf>
    <xf numFmtId="0" fontId="20" fillId="0" borderId="21" xfId="4" applyFont="1" applyBorder="1" applyAlignment="1">
      <alignment horizontal="center" vertical="center" shrinkToFit="1"/>
    </xf>
    <xf numFmtId="0" fontId="20" fillId="0" borderId="21" xfId="4" applyFont="1" applyBorder="1" applyAlignment="1">
      <alignment vertical="center" shrinkToFit="1"/>
    </xf>
    <xf numFmtId="176" fontId="2" fillId="0" borderId="21" xfId="3" applyNumberFormat="1" applyBorder="1" applyAlignment="1">
      <alignment horizontal="right" vertical="center"/>
    </xf>
    <xf numFmtId="0" fontId="21" fillId="13" borderId="21" xfId="4" applyFont="1" applyFill="1" applyBorder="1" applyAlignment="1">
      <alignment vertical="center" shrinkToFit="1"/>
    </xf>
    <xf numFmtId="176" fontId="2" fillId="0" borderId="0" xfId="2" applyNumberFormat="1" applyFont="1" applyAlignment="1">
      <alignment vertical="center" shrinkToFit="1"/>
    </xf>
    <xf numFmtId="176" fontId="2" fillId="0" borderId="0" xfId="1" applyNumberFormat="1" applyFont="1" applyAlignment="1">
      <alignment vertical="center" shrinkToFit="1"/>
    </xf>
    <xf numFmtId="176" fontId="2" fillId="8" borderId="81" xfId="1" applyNumberFormat="1" applyFont="1" applyFill="1" applyBorder="1" applyAlignment="1">
      <alignment vertical="center" shrinkToFit="1"/>
    </xf>
    <xf numFmtId="176" fontId="19" fillId="0" borderId="0" xfId="3" applyNumberFormat="1" applyFont="1" applyAlignment="1">
      <alignment vertical="top"/>
    </xf>
    <xf numFmtId="9" fontId="2" fillId="0" borderId="70" xfId="2" applyFont="1" applyBorder="1" applyAlignment="1">
      <alignment vertical="center"/>
    </xf>
    <xf numFmtId="176" fontId="2" fillId="8" borderId="130" xfId="1" applyNumberFormat="1" applyFont="1" applyFill="1" applyBorder="1" applyAlignment="1">
      <alignment vertical="center" shrinkToFit="1"/>
    </xf>
    <xf numFmtId="176" fontId="2" fillId="8" borderId="137" xfId="1" applyNumberFormat="1" applyFont="1" applyFill="1" applyBorder="1" applyAlignment="1">
      <alignment vertical="center" shrinkToFit="1"/>
    </xf>
    <xf numFmtId="176" fontId="2" fillId="7" borderId="8" xfId="4" applyNumberFormat="1" applyFill="1" applyBorder="1" applyAlignment="1">
      <alignment horizontal="center" vertical="center" shrinkToFit="1"/>
    </xf>
    <xf numFmtId="176" fontId="2" fillId="7" borderId="83" xfId="4" applyNumberFormat="1" applyFill="1" applyBorder="1" applyAlignment="1">
      <alignment vertical="center" shrinkToFit="1"/>
    </xf>
    <xf numFmtId="176" fontId="2" fillId="7" borderId="129" xfId="4" applyNumberFormat="1" applyFill="1" applyBorder="1" applyAlignment="1">
      <alignment vertical="center" shrinkToFit="1"/>
    </xf>
    <xf numFmtId="176" fontId="2" fillId="9" borderId="6" xfId="4" applyNumberFormat="1" applyFill="1" applyBorder="1" applyAlignment="1">
      <alignment horizontal="center" vertical="center" shrinkToFit="1"/>
    </xf>
    <xf numFmtId="176" fontId="2" fillId="9" borderId="87" xfId="4" applyNumberFormat="1" applyFill="1" applyBorder="1" applyAlignment="1">
      <alignment vertical="center" shrinkToFit="1"/>
    </xf>
    <xf numFmtId="176" fontId="2" fillId="9" borderId="148" xfId="4" applyNumberFormat="1" applyFill="1" applyBorder="1" applyAlignment="1">
      <alignment vertical="center" shrinkToFit="1"/>
    </xf>
    <xf numFmtId="176" fontId="2" fillId="9" borderId="96" xfId="4" applyNumberFormat="1" applyFill="1" applyBorder="1" applyAlignment="1">
      <alignment vertical="center" shrinkToFit="1"/>
    </xf>
    <xf numFmtId="176" fontId="2" fillId="9" borderId="4" xfId="4" applyNumberFormat="1" applyFill="1" applyBorder="1" applyAlignment="1">
      <alignment vertical="center" shrinkToFit="1"/>
    </xf>
    <xf numFmtId="0" fontId="2" fillId="0" borderId="15" xfId="4" applyBorder="1" applyAlignment="1">
      <alignment horizontal="center" vertical="center" shrinkToFit="1"/>
    </xf>
    <xf numFmtId="49" fontId="2" fillId="0" borderId="80" xfId="4" applyNumberFormat="1" applyBorder="1" applyAlignment="1">
      <alignment horizontal="center" vertical="center" shrinkToFit="1"/>
    </xf>
    <xf numFmtId="49" fontId="2" fillId="0" borderId="57" xfId="4" applyNumberFormat="1" applyBorder="1" applyAlignment="1">
      <alignment horizontal="center" vertical="center" shrinkToFit="1"/>
    </xf>
    <xf numFmtId="49" fontId="2" fillId="0" borderId="140" xfId="4" applyNumberFormat="1" applyBorder="1" applyAlignment="1">
      <alignment horizontal="center" vertical="center" shrinkToFit="1"/>
    </xf>
    <xf numFmtId="49" fontId="2" fillId="0" borderId="35" xfId="4" applyNumberFormat="1" applyBorder="1" applyAlignment="1">
      <alignment horizontal="center" vertical="center" shrinkToFit="1"/>
    </xf>
    <xf numFmtId="49" fontId="2" fillId="0" borderId="142" xfId="4" applyNumberFormat="1" applyBorder="1" applyAlignment="1">
      <alignment horizontal="center" vertical="center" shrinkToFit="1"/>
    </xf>
    <xf numFmtId="49" fontId="2" fillId="0" borderId="36" xfId="3" applyNumberFormat="1" applyBorder="1" applyAlignment="1">
      <alignment horizontal="center" vertical="center" shrinkToFit="1"/>
    </xf>
    <xf numFmtId="49" fontId="2" fillId="0" borderId="35" xfId="3" applyNumberFormat="1" applyBorder="1" applyAlignment="1">
      <alignment horizontal="center" vertical="center" shrinkToFit="1"/>
    </xf>
    <xf numFmtId="49" fontId="2" fillId="0" borderId="55" xfId="3" applyNumberFormat="1" applyBorder="1" applyAlignment="1">
      <alignment horizontal="center" vertical="center" shrinkToFit="1"/>
    </xf>
    <xf numFmtId="49" fontId="2" fillId="0" borderId="14" xfId="4" applyNumberFormat="1" applyBorder="1" applyAlignment="1">
      <alignment horizontal="center" vertical="center" shrinkToFit="1"/>
    </xf>
    <xf numFmtId="49" fontId="2" fillId="0" borderId="54" xfId="3" applyNumberFormat="1" applyBorder="1" applyAlignment="1">
      <alignment horizontal="center" vertical="center" shrinkToFit="1"/>
    </xf>
    <xf numFmtId="49" fontId="2" fillId="0" borderId="111" xfId="3" applyNumberFormat="1" applyBorder="1" applyAlignment="1">
      <alignment horizontal="center" vertical="center" shrinkToFit="1"/>
    </xf>
    <xf numFmtId="49" fontId="2" fillId="0" borderId="27" xfId="4" applyNumberFormat="1" applyBorder="1" applyAlignment="1">
      <alignment horizontal="center" vertical="center" shrinkToFit="1"/>
    </xf>
    <xf numFmtId="176" fontId="2" fillId="0" borderId="23" xfId="4" applyNumberFormat="1" applyBorder="1" applyAlignment="1">
      <alignment horizontal="center" vertical="center" shrinkToFit="1"/>
    </xf>
    <xf numFmtId="176" fontId="2" fillId="0" borderId="17" xfId="4" applyNumberFormat="1" applyBorder="1" applyAlignment="1">
      <alignment horizontal="center" vertical="center" shrinkToFit="1"/>
    </xf>
    <xf numFmtId="176" fontId="2" fillId="0" borderId="0" xfId="3" applyNumberFormat="1" applyAlignment="1">
      <alignment vertical="center" shrinkToFit="1"/>
    </xf>
    <xf numFmtId="176" fontId="2" fillId="3" borderId="118" xfId="5" applyNumberFormat="1" applyFont="1" applyFill="1" applyBorder="1" applyAlignment="1">
      <alignment vertical="center" shrinkToFit="1"/>
    </xf>
    <xf numFmtId="176" fontId="2" fillId="3" borderId="46" xfId="5" applyNumberFormat="1" applyFont="1" applyFill="1" applyBorder="1" applyAlignment="1">
      <alignment vertical="center" shrinkToFit="1"/>
    </xf>
    <xf numFmtId="176" fontId="2" fillId="0" borderId="50" xfId="3" applyNumberFormat="1" applyBorder="1" applyAlignment="1">
      <alignment horizontal="center" vertical="center" shrinkToFit="1"/>
    </xf>
    <xf numFmtId="176" fontId="2" fillId="0" borderId="24" xfId="4" applyNumberFormat="1" applyBorder="1" applyAlignment="1">
      <alignment horizontal="center" vertical="center" shrinkToFit="1"/>
    </xf>
    <xf numFmtId="176" fontId="2" fillId="5" borderId="9" xfId="4" applyNumberFormat="1" applyFill="1" applyBorder="1" applyAlignment="1">
      <alignment horizontal="center" vertical="center" shrinkToFit="1"/>
    </xf>
    <xf numFmtId="176" fontId="2" fillId="5" borderId="84" xfId="4" applyNumberFormat="1" applyFill="1" applyBorder="1" applyAlignment="1">
      <alignment vertical="center" shrinkToFit="1"/>
    </xf>
    <xf numFmtId="176" fontId="2" fillId="5" borderId="67" xfId="4" applyNumberFormat="1" applyFill="1" applyBorder="1" applyAlignment="1">
      <alignment vertical="center" shrinkToFit="1"/>
    </xf>
    <xf numFmtId="176" fontId="2" fillId="5" borderId="145" xfId="5" applyNumberFormat="1" applyFont="1" applyFill="1" applyBorder="1" applyAlignment="1">
      <alignment vertical="center" shrinkToFit="1"/>
    </xf>
    <xf numFmtId="176" fontId="2" fillId="0" borderId="75" xfId="3" applyNumberFormat="1" applyBorder="1" applyAlignment="1">
      <alignment horizontal="center" vertical="center" shrinkToFit="1"/>
    </xf>
    <xf numFmtId="176" fontId="2" fillId="0" borderId="12" xfId="3" applyNumberFormat="1" applyBorder="1" applyAlignment="1">
      <alignment horizontal="center" vertical="center" shrinkToFit="1"/>
    </xf>
    <xf numFmtId="176" fontId="2" fillId="8" borderId="8" xfId="4" applyNumberFormat="1" applyFill="1" applyBorder="1" applyAlignment="1">
      <alignment horizontal="center" vertical="center" shrinkToFit="1"/>
    </xf>
    <xf numFmtId="176" fontId="2" fillId="8" borderId="83" xfId="4" applyNumberFormat="1" applyFill="1" applyBorder="1" applyAlignment="1">
      <alignment vertical="center" shrinkToFit="1"/>
    </xf>
    <xf numFmtId="176" fontId="2" fillId="8" borderId="129" xfId="4" applyNumberFormat="1" applyFill="1" applyBorder="1" applyAlignment="1">
      <alignment vertical="center" shrinkToFit="1"/>
    </xf>
    <xf numFmtId="176" fontId="2" fillId="8" borderId="135" xfId="4" applyNumberFormat="1" applyFill="1" applyBorder="1" applyAlignment="1">
      <alignment vertical="center" shrinkToFit="1"/>
    </xf>
    <xf numFmtId="176" fontId="2" fillId="0" borderId="39" xfId="4" applyNumberFormat="1" applyBorder="1" applyAlignment="1">
      <alignment horizontal="center" vertical="center" shrinkToFit="1"/>
    </xf>
    <xf numFmtId="176" fontId="2" fillId="0" borderId="48" xfId="3" applyNumberFormat="1" applyBorder="1" applyAlignment="1">
      <alignment horizontal="center" vertical="center" shrinkToFit="1"/>
    </xf>
    <xf numFmtId="176" fontId="2" fillId="0" borderId="47" xfId="3" applyNumberFormat="1" applyBorder="1" applyAlignment="1">
      <alignment horizontal="center" vertical="center" shrinkToFit="1"/>
    </xf>
    <xf numFmtId="176" fontId="2" fillId="8" borderId="30" xfId="4" applyNumberFormat="1" applyFill="1" applyBorder="1" applyAlignment="1">
      <alignment horizontal="center" vertical="center" shrinkToFit="1"/>
    </xf>
    <xf numFmtId="176" fontId="2" fillId="8" borderId="84" xfId="4" applyNumberFormat="1" applyFill="1" applyBorder="1" applyAlignment="1">
      <alignment vertical="center" shrinkToFit="1"/>
    </xf>
    <xf numFmtId="176" fontId="2" fillId="8" borderId="132" xfId="4" applyNumberFormat="1" applyFill="1" applyBorder="1" applyAlignment="1">
      <alignment vertical="center" shrinkToFit="1"/>
    </xf>
    <xf numFmtId="176" fontId="2" fillId="8" borderId="0" xfId="4" applyNumberFormat="1" applyFill="1" applyAlignment="1">
      <alignment vertical="center" shrinkToFit="1"/>
    </xf>
    <xf numFmtId="176" fontId="2" fillId="0" borderId="73" xfId="3" applyNumberFormat="1" applyBorder="1" applyAlignment="1">
      <alignment horizontal="center" vertical="center" shrinkToFit="1"/>
    </xf>
    <xf numFmtId="176" fontId="2" fillId="8" borderId="137" xfId="4" applyNumberFormat="1" applyFill="1" applyBorder="1" applyAlignment="1">
      <alignment vertical="center" shrinkToFit="1"/>
    </xf>
    <xf numFmtId="176" fontId="2" fillId="3" borderId="91" xfId="3" applyNumberFormat="1" applyFill="1" applyBorder="1" applyAlignment="1">
      <alignment horizontal="center" vertical="center" shrinkToFit="1"/>
    </xf>
    <xf numFmtId="176" fontId="2" fillId="3" borderId="70" xfId="5" applyNumberFormat="1" applyFont="1" applyFill="1" applyBorder="1" applyAlignment="1">
      <alignment vertical="center" shrinkToFit="1"/>
    </xf>
    <xf numFmtId="176" fontId="2" fillId="3" borderId="153" xfId="3" applyNumberFormat="1" applyFill="1" applyBorder="1" applyAlignment="1">
      <alignment vertical="center" shrinkToFit="1"/>
    </xf>
    <xf numFmtId="176" fontId="2" fillId="3" borderId="46" xfId="4" applyNumberFormat="1" applyFill="1" applyBorder="1" applyAlignment="1">
      <alignment vertical="center" shrinkToFit="1"/>
    </xf>
    <xf numFmtId="176" fontId="2" fillId="0" borderId="12" xfId="6" applyNumberFormat="1" applyBorder="1" applyAlignment="1">
      <alignment horizontal="center" vertical="center" shrinkToFit="1"/>
    </xf>
    <xf numFmtId="176" fontId="2" fillId="8" borderId="23" xfId="4" applyNumberFormat="1" applyFill="1" applyBorder="1" applyAlignment="1">
      <alignment horizontal="center" vertical="center" shrinkToFit="1"/>
    </xf>
    <xf numFmtId="176" fontId="2" fillId="2" borderId="37" xfId="3" applyNumberFormat="1" applyFill="1" applyBorder="1" applyAlignment="1">
      <alignment horizontal="center" vertical="center" shrinkToFit="1"/>
    </xf>
    <xf numFmtId="176" fontId="2" fillId="0" borderId="31" xfId="4" applyNumberFormat="1" applyBorder="1" applyAlignment="1">
      <alignment horizontal="center" vertical="center" shrinkToFit="1"/>
    </xf>
    <xf numFmtId="176" fontId="2" fillId="0" borderId="45" xfId="3" applyNumberFormat="1" applyBorder="1" applyAlignment="1">
      <alignment horizontal="center" vertical="center" shrinkToFit="1"/>
    </xf>
    <xf numFmtId="176" fontId="2" fillId="0" borderId="9" xfId="4" applyNumberFormat="1" applyBorder="1" applyAlignment="1">
      <alignment horizontal="center" vertical="center" shrinkToFit="1"/>
    </xf>
    <xf numFmtId="176" fontId="2" fillId="3" borderId="44" xfId="3" applyNumberFormat="1" applyFill="1" applyBorder="1" applyAlignment="1">
      <alignment horizontal="center" vertical="center" shrinkToFit="1"/>
    </xf>
    <xf numFmtId="176" fontId="2" fillId="3" borderId="121" xfId="5" applyNumberFormat="1" applyFont="1" applyFill="1" applyBorder="1" applyAlignment="1">
      <alignment vertical="center" shrinkToFit="1"/>
    </xf>
    <xf numFmtId="176" fontId="2" fillId="3" borderId="154" xfId="3" applyNumberFormat="1" applyFill="1" applyBorder="1" applyAlignment="1">
      <alignment vertical="center" shrinkToFit="1"/>
    </xf>
    <xf numFmtId="176" fontId="2" fillId="3" borderId="43" xfId="4" applyNumberFormat="1" applyFill="1" applyBorder="1" applyAlignment="1">
      <alignment vertical="center" shrinkToFit="1"/>
    </xf>
    <xf numFmtId="176" fontId="2" fillId="0" borderId="59" xfId="3" applyNumberFormat="1" applyBorder="1" applyAlignment="1">
      <alignment horizontal="center" vertical="center" shrinkToFit="1"/>
    </xf>
    <xf numFmtId="176" fontId="2" fillId="5" borderId="17" xfId="4" applyNumberFormat="1" applyFill="1" applyBorder="1" applyAlignment="1">
      <alignment horizontal="center" vertical="center" shrinkToFit="1"/>
    </xf>
    <xf numFmtId="176" fontId="2" fillId="5" borderId="83" xfId="5" applyNumberFormat="1" applyFont="1" applyFill="1" applyBorder="1" applyAlignment="1">
      <alignment vertical="center" shrinkToFit="1"/>
    </xf>
    <xf numFmtId="176" fontId="2" fillId="5" borderId="62" xfId="5" applyNumberFormat="1" applyFont="1" applyFill="1" applyBorder="1" applyAlignment="1">
      <alignment vertical="center" shrinkToFit="1"/>
    </xf>
    <xf numFmtId="176" fontId="2" fillId="5" borderId="126" xfId="5" applyNumberFormat="1" applyFont="1" applyFill="1" applyBorder="1" applyAlignment="1">
      <alignment vertical="center" shrinkToFit="1"/>
    </xf>
    <xf numFmtId="176" fontId="2" fillId="0" borderId="49" xfId="3" applyNumberFormat="1" applyBorder="1" applyAlignment="1">
      <alignment horizontal="center" vertical="center" shrinkToFit="1"/>
    </xf>
    <xf numFmtId="176" fontId="2" fillId="0" borderId="34" xfId="3" applyNumberFormat="1" applyBorder="1" applyAlignment="1">
      <alignment horizontal="center" vertical="center" shrinkToFit="1"/>
    </xf>
    <xf numFmtId="176" fontId="2" fillId="10" borderId="17" xfId="4" applyNumberFormat="1" applyFill="1" applyBorder="1" applyAlignment="1">
      <alignment horizontal="center" vertical="center" shrinkToFit="1"/>
    </xf>
    <xf numFmtId="176" fontId="2" fillId="10" borderId="83" xfId="4" applyNumberFormat="1" applyFill="1" applyBorder="1" applyAlignment="1">
      <alignment vertical="center" shrinkToFit="1"/>
    </xf>
    <xf numFmtId="176" fontId="2" fillId="10" borderId="62" xfId="4" applyNumberFormat="1" applyFill="1" applyBorder="1" applyAlignment="1">
      <alignment vertical="center" shrinkToFit="1"/>
    </xf>
    <xf numFmtId="176" fontId="2" fillId="10" borderId="145" xfId="5" applyNumberFormat="1" applyFont="1" applyFill="1" applyBorder="1" applyAlignment="1">
      <alignment vertical="center" shrinkToFit="1"/>
    </xf>
    <xf numFmtId="176" fontId="2" fillId="0" borderId="42" xfId="4" applyNumberFormat="1" applyBorder="1" applyAlignment="1">
      <alignment horizontal="center" vertical="center" shrinkToFit="1"/>
    </xf>
    <xf numFmtId="176" fontId="2" fillId="0" borderId="71" xfId="3" applyNumberFormat="1" applyBorder="1" applyAlignment="1">
      <alignment horizontal="center" vertical="center" shrinkToFit="1"/>
    </xf>
    <xf numFmtId="176" fontId="2" fillId="0" borderId="30" xfId="4" applyNumberFormat="1" applyBorder="1" applyAlignment="1">
      <alignment horizontal="center" vertical="center" shrinkToFit="1"/>
    </xf>
    <xf numFmtId="176" fontId="2" fillId="0" borderId="41" xfId="4" applyNumberFormat="1" applyBorder="1" applyAlignment="1">
      <alignment horizontal="center" vertical="center" shrinkToFit="1"/>
    </xf>
    <xf numFmtId="176" fontId="2" fillId="8" borderId="84" xfId="4" quotePrefix="1" applyNumberFormat="1" applyFill="1" applyBorder="1" applyAlignment="1">
      <alignment vertical="center" shrinkToFit="1"/>
    </xf>
    <xf numFmtId="176" fontId="2" fillId="0" borderId="72" xfId="3" applyNumberFormat="1" applyBorder="1" applyAlignment="1">
      <alignment horizontal="center" vertical="center" shrinkToFit="1"/>
    </xf>
    <xf numFmtId="176" fontId="2" fillId="7" borderId="135" xfId="4" applyNumberFormat="1" applyFill="1" applyBorder="1" applyAlignment="1">
      <alignment vertical="center" shrinkToFit="1"/>
    </xf>
    <xf numFmtId="176" fontId="2" fillId="0" borderId="38" xfId="4" applyNumberFormat="1" applyBorder="1" applyAlignment="1">
      <alignment horizontal="center" vertical="center" shrinkToFit="1"/>
    </xf>
    <xf numFmtId="176" fontId="2" fillId="0" borderId="26" xfId="3" applyNumberFormat="1" applyBorder="1" applyAlignment="1">
      <alignment horizontal="center" vertical="center" shrinkToFit="1"/>
    </xf>
    <xf numFmtId="176" fontId="2" fillId="10" borderId="9" xfId="4" applyNumberFormat="1" applyFill="1" applyBorder="1" applyAlignment="1">
      <alignment horizontal="center" vertical="center" shrinkToFit="1"/>
    </xf>
    <xf numFmtId="176" fontId="2" fillId="10" borderId="84" xfId="4" applyNumberFormat="1" applyFill="1" applyBorder="1" applyAlignment="1">
      <alignment vertical="center" shrinkToFit="1"/>
    </xf>
    <xf numFmtId="176" fontId="2" fillId="10" borderId="67" xfId="4" applyNumberFormat="1" applyFill="1" applyBorder="1" applyAlignment="1">
      <alignment vertical="center" shrinkToFit="1"/>
    </xf>
    <xf numFmtId="176" fontId="2" fillId="10" borderId="143" xfId="5" applyNumberFormat="1" applyFont="1" applyFill="1" applyBorder="1" applyAlignment="1">
      <alignment vertical="center" shrinkToFit="1"/>
    </xf>
    <xf numFmtId="176" fontId="2" fillId="0" borderId="37" xfId="3" applyNumberFormat="1" applyBorder="1" applyAlignment="1">
      <alignment horizontal="center" vertical="center" shrinkToFit="1"/>
    </xf>
    <xf numFmtId="176" fontId="2" fillId="0" borderId="34" xfId="6" applyNumberFormat="1" applyBorder="1" applyAlignment="1">
      <alignment horizontal="center" vertical="center" shrinkToFit="1"/>
    </xf>
    <xf numFmtId="176" fontId="2" fillId="11" borderId="17" xfId="4" applyNumberFormat="1" applyFill="1" applyBorder="1" applyAlignment="1">
      <alignment horizontal="center" vertical="center" shrinkToFit="1"/>
    </xf>
    <xf numFmtId="176" fontId="2" fillId="11" borderId="83" xfId="4" applyNumberFormat="1" applyFill="1" applyBorder="1" applyAlignment="1">
      <alignment vertical="center" shrinkToFit="1"/>
    </xf>
    <xf numFmtId="176" fontId="2" fillId="11" borderId="62" xfId="4" applyNumberFormat="1" applyFill="1" applyBorder="1" applyAlignment="1">
      <alignment vertical="center" shrinkToFit="1"/>
    </xf>
    <xf numFmtId="176" fontId="2" fillId="11" borderId="147" xfId="5" applyNumberFormat="1" applyFont="1" applyFill="1" applyBorder="1" applyAlignment="1">
      <alignment vertical="center" shrinkToFit="1"/>
    </xf>
    <xf numFmtId="176" fontId="2" fillId="3" borderId="33" xfId="3" applyNumberFormat="1" applyFill="1" applyBorder="1" applyAlignment="1">
      <alignment horizontal="center" vertical="center" shrinkToFit="1"/>
    </xf>
    <xf numFmtId="176" fontId="2" fillId="3" borderId="5" xfId="3" applyNumberFormat="1" applyFill="1" applyBorder="1" applyAlignment="1">
      <alignment vertical="center" shrinkToFit="1"/>
    </xf>
    <xf numFmtId="176" fontId="2" fillId="3" borderId="96" xfId="6" quotePrefix="1" applyNumberFormat="1" applyFill="1" applyBorder="1" applyAlignment="1">
      <alignment vertical="center" shrinkToFit="1"/>
    </xf>
    <xf numFmtId="176" fontId="2" fillId="3" borderId="18" xfId="5" applyNumberFormat="1" applyFont="1" applyFill="1" applyBorder="1" applyAlignment="1">
      <alignment vertical="center" shrinkToFit="1"/>
    </xf>
    <xf numFmtId="176" fontId="2" fillId="2" borderId="36" xfId="3" applyNumberFormat="1" applyFill="1" applyBorder="1" applyAlignment="1">
      <alignment horizontal="center" vertical="center" shrinkToFit="1"/>
    </xf>
    <xf numFmtId="176" fontId="2" fillId="2" borderId="53" xfId="3" applyNumberFormat="1" applyFill="1" applyBorder="1" applyAlignment="1">
      <alignment horizontal="center" vertical="center" shrinkToFit="1"/>
    </xf>
    <xf numFmtId="176" fontId="2" fillId="8" borderId="62" xfId="4" applyNumberFormat="1" applyFill="1" applyBorder="1" applyAlignment="1">
      <alignment vertical="center" shrinkToFit="1"/>
    </xf>
    <xf numFmtId="176" fontId="2" fillId="3" borderId="18" xfId="4" applyNumberFormat="1" applyFill="1" applyBorder="1" applyAlignment="1">
      <alignment vertical="center" shrinkToFit="1"/>
    </xf>
    <xf numFmtId="176" fontId="2" fillId="2" borderId="91" xfId="3" applyNumberFormat="1" applyFill="1" applyBorder="1" applyAlignment="1">
      <alignment horizontal="center" vertical="center" shrinkToFit="1"/>
    </xf>
    <xf numFmtId="176" fontId="2" fillId="0" borderId="20" xfId="4" applyNumberFormat="1" applyBorder="1" applyAlignment="1">
      <alignment horizontal="center" vertical="center" shrinkToFit="1"/>
    </xf>
    <xf numFmtId="176" fontId="2" fillId="0" borderId="70" xfId="3" applyNumberFormat="1" applyBorder="1" applyAlignment="1">
      <alignment vertical="center"/>
    </xf>
    <xf numFmtId="176" fontId="2" fillId="0" borderId="106" xfId="5" applyNumberFormat="1" applyFont="1" applyFill="1" applyBorder="1" applyAlignment="1">
      <alignment vertical="center" shrinkToFit="1"/>
    </xf>
    <xf numFmtId="176" fontId="2" fillId="3" borderId="119" xfId="3" applyNumberFormat="1" applyFill="1" applyBorder="1" applyAlignment="1">
      <alignment horizontal="center" vertical="center" shrinkToFit="1"/>
    </xf>
    <xf numFmtId="176" fontId="2" fillId="3" borderId="117" xfId="3" applyNumberFormat="1" applyFill="1" applyBorder="1" applyAlignment="1">
      <alignment vertical="center" shrinkToFit="1"/>
    </xf>
    <xf numFmtId="176" fontId="2" fillId="3" borderId="104" xfId="6" quotePrefix="1" applyNumberFormat="1" applyFill="1" applyBorder="1" applyAlignment="1">
      <alignment vertical="center" shrinkToFit="1"/>
    </xf>
    <xf numFmtId="176" fontId="2" fillId="3" borderId="1" xfId="5" applyNumberFormat="1" applyFont="1" applyFill="1" applyBorder="1" applyAlignment="1">
      <alignment vertical="center" shrinkToFit="1"/>
    </xf>
    <xf numFmtId="176" fontId="2" fillId="0" borderId="40" xfId="4" applyNumberFormat="1" applyBorder="1" applyAlignment="1">
      <alignment vertical="center" shrinkToFit="1"/>
    </xf>
    <xf numFmtId="176" fontId="2" fillId="0" borderId="0" xfId="3" applyNumberFormat="1" applyAlignment="1">
      <alignment horizontal="center" vertical="center" shrinkToFit="1"/>
    </xf>
    <xf numFmtId="176" fontId="2" fillId="0" borderId="0" xfId="4" applyNumberFormat="1" applyAlignment="1">
      <alignment vertical="center" shrinkToFit="1"/>
    </xf>
    <xf numFmtId="176" fontId="2" fillId="0" borderId="40" xfId="5" applyNumberFormat="1" applyFont="1" applyFill="1" applyBorder="1" applyAlignment="1">
      <alignment vertical="center" shrinkToFit="1"/>
    </xf>
    <xf numFmtId="184" fontId="2" fillId="0" borderId="159" xfId="3" applyNumberFormat="1" applyBorder="1" applyAlignment="1">
      <alignment horizontal="center" vertical="center"/>
    </xf>
    <xf numFmtId="176" fontId="2" fillId="0" borderId="160" xfId="3" applyNumberFormat="1" applyBorder="1" applyAlignment="1">
      <alignment horizontal="center" vertical="center" shrinkToFit="1"/>
    </xf>
    <xf numFmtId="176" fontId="2" fillId="0" borderId="125" xfId="3" applyNumberFormat="1" applyBorder="1" applyAlignment="1">
      <alignment horizontal="center" vertical="center" shrinkToFit="1"/>
    </xf>
    <xf numFmtId="176" fontId="2" fillId="0" borderId="124" xfId="3" applyNumberFormat="1" applyBorder="1" applyAlignment="1">
      <alignment horizontal="center" vertical="center" shrinkToFit="1"/>
    </xf>
    <xf numFmtId="176" fontId="2" fillId="0" borderId="161" xfId="3" applyNumberFormat="1" applyBorder="1" applyAlignment="1">
      <alignment horizontal="center" vertical="center" shrinkToFit="1"/>
    </xf>
    <xf numFmtId="176" fontId="2" fillId="0" borderId="68" xfId="3" applyNumberFormat="1" applyBorder="1" applyAlignment="1">
      <alignment vertical="center"/>
    </xf>
    <xf numFmtId="176" fontId="2" fillId="0" borderId="67" xfId="3" applyNumberFormat="1" applyBorder="1" applyAlignment="1">
      <alignment vertical="center"/>
    </xf>
    <xf numFmtId="176" fontId="2" fillId="0" borderId="102" xfId="3" applyNumberFormat="1" applyBorder="1" applyAlignment="1">
      <alignment horizontal="center" vertical="center" shrinkToFit="1"/>
    </xf>
    <xf numFmtId="176" fontId="2" fillId="0" borderId="33" xfId="3" applyNumberFormat="1" applyBorder="1" applyAlignment="1">
      <alignment horizontal="center" vertical="center" shrinkToFit="1"/>
    </xf>
    <xf numFmtId="176" fontId="2" fillId="3" borderId="104" xfId="5" applyNumberFormat="1" applyFont="1" applyFill="1" applyBorder="1" applyAlignment="1">
      <alignment vertical="center" shrinkToFit="1"/>
    </xf>
    <xf numFmtId="176" fontId="2" fillId="3" borderId="104" xfId="3" quotePrefix="1" applyNumberFormat="1" applyFill="1" applyBorder="1" applyAlignment="1">
      <alignment vertical="center" shrinkToFit="1"/>
    </xf>
    <xf numFmtId="176" fontId="2" fillId="3" borderId="1" xfId="4" applyNumberFormat="1" applyFill="1" applyBorder="1" applyAlignment="1">
      <alignment vertical="center" shrinkToFit="1"/>
    </xf>
    <xf numFmtId="176" fontId="2" fillId="0" borderId="13" xfId="4" applyNumberFormat="1" applyBorder="1" applyAlignment="1">
      <alignment horizontal="center" vertical="center" shrinkToFit="1"/>
    </xf>
    <xf numFmtId="176" fontId="2" fillId="8" borderId="128" xfId="4" applyNumberFormat="1" applyFill="1" applyBorder="1" applyAlignment="1">
      <alignment vertical="center" shrinkToFit="1"/>
    </xf>
    <xf numFmtId="176" fontId="2" fillId="0" borderId="0" xfId="5" applyNumberFormat="1" applyFont="1" applyFill="1" applyBorder="1" applyAlignment="1">
      <alignment vertical="center" shrinkToFit="1"/>
    </xf>
    <xf numFmtId="176" fontId="2" fillId="9" borderId="97" xfId="4" applyNumberFormat="1" applyFill="1" applyBorder="1" applyAlignment="1">
      <alignment horizontal="center" vertical="center" shrinkToFit="1"/>
    </xf>
    <xf numFmtId="176" fontId="2" fillId="7" borderId="137" xfId="4" applyNumberFormat="1" applyFill="1" applyBorder="1" applyAlignment="1">
      <alignment vertical="center" shrinkToFit="1"/>
    </xf>
    <xf numFmtId="176" fontId="2" fillId="9" borderId="168" xfId="4" applyNumberFormat="1" applyFill="1" applyBorder="1" applyAlignment="1">
      <alignment vertical="center" shrinkToFit="1"/>
    </xf>
    <xf numFmtId="49" fontId="2" fillId="0" borderId="42" xfId="4" applyNumberFormat="1" applyBorder="1" applyAlignment="1">
      <alignment horizontal="center" vertical="center" shrinkToFit="1"/>
    </xf>
    <xf numFmtId="184" fontId="2" fillId="0" borderId="0" xfId="3" applyNumberFormat="1" applyAlignment="1">
      <alignment horizontal="center" vertical="center"/>
    </xf>
    <xf numFmtId="185" fontId="2" fillId="0" borderId="0" xfId="3" applyNumberFormat="1" applyAlignment="1">
      <alignment vertical="center"/>
    </xf>
    <xf numFmtId="176" fontId="2" fillId="0" borderId="0" xfId="3" quotePrefix="1" applyNumberFormat="1" applyAlignment="1">
      <alignment vertical="center" shrinkToFit="1"/>
    </xf>
    <xf numFmtId="176" fontId="2" fillId="0" borderId="81" xfId="5" applyNumberFormat="1" applyFont="1" applyBorder="1" applyAlignment="1" applyProtection="1">
      <alignment vertical="center" shrinkToFit="1"/>
      <protection locked="0"/>
    </xf>
    <xf numFmtId="176" fontId="2" fillId="0" borderId="130" xfId="5" applyNumberFormat="1" applyFont="1" applyBorder="1" applyAlignment="1" applyProtection="1">
      <alignment vertical="center" shrinkToFit="1"/>
      <protection locked="0"/>
    </xf>
    <xf numFmtId="176" fontId="2" fillId="8" borderId="0" xfId="5" applyNumberFormat="1" applyFont="1" applyFill="1" applyBorder="1" applyAlignment="1">
      <alignment vertical="center" shrinkToFit="1"/>
    </xf>
    <xf numFmtId="176" fontId="2" fillId="0" borderId="85" xfId="4" applyNumberFormat="1" applyBorder="1" applyAlignment="1" applyProtection="1">
      <alignment horizontal="right" vertical="center" shrinkToFit="1"/>
      <protection locked="0"/>
    </xf>
    <xf numFmtId="176" fontId="2" fillId="0" borderId="78" xfId="4" applyNumberFormat="1" applyBorder="1" applyAlignment="1" applyProtection="1">
      <alignment horizontal="right" vertical="center" shrinkToFit="1"/>
      <protection locked="0"/>
    </xf>
    <xf numFmtId="176" fontId="2" fillId="5" borderId="169" xfId="5" applyNumberFormat="1" applyFont="1" applyFill="1" applyBorder="1" applyAlignment="1">
      <alignment vertical="center" shrinkToFit="1"/>
    </xf>
    <xf numFmtId="176" fontId="2" fillId="0" borderId="66" xfId="3" applyNumberFormat="1" applyBorder="1" applyAlignment="1">
      <alignment horizontal="center" vertical="center" shrinkToFit="1"/>
    </xf>
    <xf numFmtId="176" fontId="2" fillId="0" borderId="112" xfId="5" applyNumberFormat="1" applyFont="1" applyFill="1" applyBorder="1" applyAlignment="1" applyProtection="1">
      <alignment vertical="center" shrinkToFit="1"/>
      <protection locked="0"/>
    </xf>
    <xf numFmtId="176" fontId="2" fillId="0" borderId="118" xfId="5" applyNumberFormat="1" applyFont="1" applyFill="1" applyBorder="1" applyAlignment="1" applyProtection="1">
      <alignment vertical="center" shrinkToFit="1"/>
      <protection locked="0"/>
    </xf>
    <xf numFmtId="176" fontId="2" fillId="0" borderId="50" xfId="5" applyNumberFormat="1" applyFont="1" applyBorder="1" applyAlignment="1" applyProtection="1">
      <alignment vertical="center" shrinkToFit="1"/>
      <protection locked="0"/>
    </xf>
    <xf numFmtId="176" fontId="2" fillId="0" borderId="155" xfId="5" applyNumberFormat="1" applyFont="1" applyBorder="1" applyAlignment="1" applyProtection="1">
      <alignment vertical="center" shrinkToFit="1"/>
      <protection locked="0"/>
    </xf>
    <xf numFmtId="176" fontId="2" fillId="0" borderId="82" xfId="5" applyNumberFormat="1" applyFont="1" applyBorder="1" applyAlignment="1" applyProtection="1">
      <alignment vertical="center" shrinkToFit="1"/>
      <protection locked="0"/>
    </xf>
    <xf numFmtId="176" fontId="2" fillId="0" borderId="131" xfId="5" applyNumberFormat="1" applyFont="1" applyBorder="1" applyAlignment="1" applyProtection="1">
      <alignment vertical="center" shrinkToFit="1"/>
      <protection locked="0"/>
    </xf>
    <xf numFmtId="176" fontId="2" fillId="8" borderId="136" xfId="5" applyNumberFormat="1" applyFont="1" applyFill="1" applyBorder="1" applyAlignment="1">
      <alignment vertical="center" shrinkToFit="1"/>
    </xf>
    <xf numFmtId="176" fontId="2" fillId="0" borderId="86" xfId="5" applyNumberFormat="1" applyFont="1" applyBorder="1" applyAlignment="1" applyProtection="1">
      <alignment vertical="center" shrinkToFit="1"/>
      <protection locked="0"/>
    </xf>
    <xf numFmtId="176" fontId="2" fillId="0" borderId="79" xfId="5" applyNumberFormat="1" applyFont="1" applyBorder="1" applyAlignment="1" applyProtection="1">
      <alignment vertical="center" shrinkToFit="1"/>
      <protection locked="0"/>
    </xf>
    <xf numFmtId="176" fontId="2" fillId="5" borderId="170" xfId="5" applyNumberFormat="1" applyFont="1" applyFill="1" applyBorder="1" applyAlignment="1">
      <alignment vertical="center" shrinkToFit="1"/>
    </xf>
    <xf numFmtId="176" fontId="2" fillId="0" borderId="113" xfId="5" applyNumberFormat="1" applyFont="1" applyBorder="1" applyAlignment="1" applyProtection="1">
      <alignment vertical="center" shrinkToFit="1"/>
      <protection locked="0"/>
    </xf>
    <xf numFmtId="176" fontId="2" fillId="0" borderId="149" xfId="5" applyNumberFormat="1" applyFont="1" applyBorder="1" applyAlignment="1" applyProtection="1">
      <alignment vertical="center" shrinkToFit="1"/>
      <protection locked="0"/>
    </xf>
    <xf numFmtId="176" fontId="2" fillId="3" borderId="122" xfId="5" applyNumberFormat="1" applyFont="1" applyFill="1" applyBorder="1" applyAlignment="1">
      <alignment vertical="center" shrinkToFit="1"/>
    </xf>
    <xf numFmtId="176" fontId="2" fillId="0" borderId="12" xfId="5" applyNumberFormat="1" applyFont="1" applyBorder="1" applyAlignment="1" applyProtection="1">
      <alignment vertical="center" shrinkToFit="1"/>
      <protection locked="0"/>
    </xf>
    <xf numFmtId="176" fontId="2" fillId="0" borderId="150" xfId="5" applyNumberFormat="1" applyFont="1" applyBorder="1" applyAlignment="1" applyProtection="1">
      <alignment vertical="center" shrinkToFit="1"/>
      <protection locked="0"/>
    </xf>
    <xf numFmtId="176" fontId="2" fillId="3" borderId="11" xfId="5" applyNumberFormat="1" applyFont="1" applyFill="1" applyBorder="1" applyAlignment="1">
      <alignment vertical="center" shrinkToFit="1"/>
    </xf>
    <xf numFmtId="176" fontId="2" fillId="0" borderId="39" xfId="5" applyNumberFormat="1" applyFont="1" applyBorder="1" applyAlignment="1" applyProtection="1">
      <alignment vertical="center" shrinkToFit="1"/>
      <protection locked="0"/>
    </xf>
    <xf numFmtId="176" fontId="2" fillId="3" borderId="11" xfId="4" applyNumberFormat="1" applyFill="1" applyBorder="1" applyAlignment="1">
      <alignment vertical="center" shrinkToFit="1"/>
    </xf>
    <xf numFmtId="176" fontId="2" fillId="0" borderId="81" xfId="4" applyNumberFormat="1" applyBorder="1" applyAlignment="1" applyProtection="1">
      <alignment vertical="center" shrinkToFit="1"/>
      <protection locked="0"/>
    </xf>
    <xf numFmtId="176" fontId="2" fillId="0" borderId="130" xfId="4" applyNumberFormat="1" applyBorder="1" applyAlignment="1" applyProtection="1">
      <alignment vertical="center" shrinkToFit="1"/>
      <protection locked="0"/>
    </xf>
    <xf numFmtId="176" fontId="2" fillId="8" borderId="163" xfId="4" applyNumberFormat="1" applyFill="1" applyBorder="1" applyAlignment="1">
      <alignment vertical="center" shrinkToFit="1"/>
    </xf>
    <xf numFmtId="176" fontId="2" fillId="0" borderId="85" xfId="4" applyNumberFormat="1" applyBorder="1" applyAlignment="1" applyProtection="1">
      <alignment vertical="center" shrinkToFit="1"/>
      <protection locked="0"/>
    </xf>
    <xf numFmtId="176" fontId="2" fillId="0" borderId="78" xfId="4" applyNumberFormat="1" applyBorder="1" applyAlignment="1" applyProtection="1">
      <alignment vertical="center" shrinkToFit="1"/>
      <protection locked="0"/>
    </xf>
    <xf numFmtId="176" fontId="2" fillId="0" borderId="114" xfId="5" applyNumberFormat="1" applyFont="1" applyBorder="1" applyAlignment="1" applyProtection="1">
      <alignment vertical="center" shrinkToFit="1"/>
      <protection locked="0"/>
    </xf>
    <xf numFmtId="176" fontId="2" fillId="0" borderId="151" xfId="5" applyNumberFormat="1" applyFont="1" applyBorder="1" applyAlignment="1" applyProtection="1">
      <alignment vertical="center" shrinkToFit="1"/>
      <protection locked="0"/>
    </xf>
    <xf numFmtId="176" fontId="2" fillId="3" borderId="74" xfId="5" applyNumberFormat="1" applyFont="1" applyFill="1" applyBorder="1" applyAlignment="1">
      <alignment vertical="center" shrinkToFit="1"/>
    </xf>
    <xf numFmtId="176" fontId="2" fillId="0" borderId="86" xfId="4" applyNumberFormat="1" applyBorder="1" applyAlignment="1" applyProtection="1">
      <alignment vertical="center" shrinkToFit="1"/>
      <protection locked="0"/>
    </xf>
    <xf numFmtId="176" fontId="2" fillId="0" borderId="134" xfId="5" applyNumberFormat="1" applyFont="1" applyBorder="1" applyAlignment="1" applyProtection="1">
      <alignment vertical="center" shrinkToFit="1"/>
      <protection locked="0"/>
    </xf>
    <xf numFmtId="176" fontId="2" fillId="8" borderId="164" xfId="5" applyNumberFormat="1" applyFont="1" applyFill="1" applyBorder="1" applyAlignment="1">
      <alignment vertical="center" shrinkToFit="1"/>
    </xf>
    <xf numFmtId="176" fontId="2" fillId="0" borderId="82" xfId="5" applyNumberFormat="1" applyFont="1" applyFill="1" applyBorder="1" applyAlignment="1" applyProtection="1">
      <alignment vertical="center" shrinkToFit="1"/>
      <protection locked="0"/>
    </xf>
    <xf numFmtId="176" fontId="2" fillId="0" borderId="77" xfId="5" applyNumberFormat="1" applyFont="1" applyFill="1" applyBorder="1" applyAlignment="1" applyProtection="1">
      <alignment vertical="center" shrinkToFit="1"/>
      <protection locked="0"/>
    </xf>
    <xf numFmtId="176" fontId="2" fillId="5" borderId="144" xfId="4" applyNumberFormat="1" applyFill="1" applyBorder="1" applyAlignment="1">
      <alignment vertical="center" shrinkToFit="1"/>
    </xf>
    <xf numFmtId="176" fontId="2" fillId="3" borderId="115" xfId="5" applyNumberFormat="1" applyFont="1" applyFill="1" applyBorder="1" applyAlignment="1">
      <alignment vertical="center" shrinkToFit="1"/>
    </xf>
    <xf numFmtId="176" fontId="2" fillId="3" borderId="152" xfId="5" applyNumberFormat="1" applyFont="1" applyFill="1" applyBorder="1" applyAlignment="1">
      <alignment vertical="center" shrinkToFit="1"/>
    </xf>
    <xf numFmtId="176" fontId="2" fillId="0" borderId="77" xfId="5" applyNumberFormat="1" applyFont="1" applyBorder="1" applyAlignment="1" applyProtection="1">
      <alignment vertical="center" shrinkToFit="1"/>
      <protection locked="0"/>
    </xf>
    <xf numFmtId="176" fontId="2" fillId="5" borderId="144" xfId="5" applyNumberFormat="1" applyFont="1" applyFill="1" applyBorder="1" applyAlignment="1">
      <alignment vertical="center" shrinkToFit="1"/>
    </xf>
    <xf numFmtId="176" fontId="2" fillId="8" borderId="83" xfId="4" applyNumberFormat="1" applyFill="1" applyBorder="1" applyAlignment="1" applyProtection="1">
      <alignment vertical="center" shrinkToFit="1"/>
      <protection locked="0"/>
    </xf>
    <xf numFmtId="176" fontId="2" fillId="8" borderId="129" xfId="4" applyNumberFormat="1" applyFill="1" applyBorder="1" applyAlignment="1" applyProtection="1">
      <alignment vertical="center" shrinkToFit="1"/>
      <protection locked="0"/>
    </xf>
    <xf numFmtId="181" fontId="2" fillId="3" borderId="63" xfId="2" applyNumberFormat="1" applyFont="1" applyFill="1" applyBorder="1" applyAlignment="1">
      <alignment vertical="center" shrinkToFit="1"/>
    </xf>
    <xf numFmtId="181" fontId="2" fillId="3" borderId="10" xfId="2" applyNumberFormat="1" applyFont="1" applyFill="1" applyBorder="1" applyAlignment="1">
      <alignment vertical="center" shrinkToFit="1"/>
    </xf>
    <xf numFmtId="181" fontId="2" fillId="3" borderId="7" xfId="2" applyNumberFormat="1" applyFont="1" applyFill="1" applyBorder="1" applyAlignment="1">
      <alignment vertical="center" shrinkToFit="1"/>
    </xf>
    <xf numFmtId="176" fontId="2" fillId="3" borderId="11" xfId="1" applyNumberFormat="1" applyFont="1" applyFill="1" applyBorder="1" applyAlignment="1">
      <alignment vertical="center" shrinkToFit="1"/>
    </xf>
    <xf numFmtId="176" fontId="2" fillId="3" borderId="120" xfId="5" applyNumberFormat="1" applyFont="1" applyFill="1" applyBorder="1" applyAlignment="1">
      <alignment vertical="center" shrinkToFit="1"/>
    </xf>
    <xf numFmtId="176" fontId="2" fillId="0" borderId="45" xfId="5" applyNumberFormat="1" applyFont="1" applyBorder="1" applyAlignment="1" applyProtection="1">
      <alignment vertical="center" shrinkToFit="1"/>
      <protection locked="0"/>
    </xf>
    <xf numFmtId="176" fontId="2" fillId="0" borderId="133" xfId="5" applyNumberFormat="1" applyFont="1" applyBorder="1" applyAlignment="1" applyProtection="1">
      <alignment vertical="center" shrinkToFit="1"/>
      <protection locked="0"/>
    </xf>
    <xf numFmtId="176" fontId="2" fillId="8" borderId="127" xfId="5" applyNumberFormat="1" applyFont="1" applyFill="1" applyBorder="1" applyAlignment="1">
      <alignment vertical="center" shrinkToFit="1"/>
    </xf>
    <xf numFmtId="176" fontId="2" fillId="5" borderId="144" xfId="1" applyNumberFormat="1" applyFont="1" applyFill="1" applyBorder="1" applyAlignment="1">
      <alignment vertical="center" shrinkToFit="1"/>
    </xf>
    <xf numFmtId="176" fontId="2" fillId="0" borderId="59" xfId="5" applyNumberFormat="1" applyFont="1" applyBorder="1" applyAlignment="1" applyProtection="1">
      <alignment vertical="center" shrinkToFit="1"/>
      <protection locked="0"/>
    </xf>
    <xf numFmtId="176" fontId="2" fillId="0" borderId="22" xfId="5" applyNumberFormat="1" applyFont="1" applyBorder="1" applyAlignment="1" applyProtection="1">
      <alignment vertical="center" shrinkToFit="1"/>
      <protection locked="0"/>
    </xf>
    <xf numFmtId="176" fontId="2" fillId="3" borderId="32" xfId="4" applyNumberFormat="1" applyFill="1" applyBorder="1" applyAlignment="1">
      <alignment vertical="center" shrinkToFit="1"/>
    </xf>
    <xf numFmtId="176" fontId="2" fillId="0" borderId="88" xfId="4" applyNumberFormat="1" applyBorder="1" applyAlignment="1" applyProtection="1">
      <alignment vertical="center" shrinkToFit="1"/>
      <protection locked="0"/>
    </xf>
    <xf numFmtId="176" fontId="2" fillId="0" borderId="165" xfId="5" applyNumberFormat="1" applyFont="1" applyFill="1" applyBorder="1" applyAlignment="1" applyProtection="1">
      <alignment vertical="center" shrinkToFit="1"/>
      <protection locked="0"/>
    </xf>
    <xf numFmtId="176" fontId="2" fillId="0" borderId="116" xfId="5" applyNumberFormat="1" applyFont="1" applyBorder="1" applyAlignment="1" applyProtection="1">
      <alignment vertical="center" shrinkToFit="1"/>
      <protection locked="0"/>
    </xf>
    <xf numFmtId="176" fontId="2" fillId="0" borderId="34" xfId="5" applyNumberFormat="1" applyFont="1" applyBorder="1" applyAlignment="1" applyProtection="1">
      <alignment vertical="center" shrinkToFit="1"/>
      <protection locked="0"/>
    </xf>
    <xf numFmtId="176" fontId="2" fillId="0" borderId="157" xfId="5" applyNumberFormat="1" applyFont="1" applyBorder="1" applyAlignment="1" applyProtection="1">
      <alignment vertical="center" shrinkToFit="1"/>
      <protection locked="0"/>
    </xf>
    <xf numFmtId="176" fontId="2" fillId="3" borderId="52" xfId="5" applyNumberFormat="1" applyFont="1" applyFill="1" applyBorder="1" applyAlignment="1">
      <alignment vertical="center" shrinkToFit="1"/>
    </xf>
    <xf numFmtId="176" fontId="2" fillId="0" borderId="84" xfId="5" applyNumberFormat="1" applyFont="1" applyBorder="1" applyAlignment="1" applyProtection="1">
      <alignment vertical="center" shrinkToFit="1"/>
      <protection locked="0"/>
    </xf>
    <xf numFmtId="176" fontId="2" fillId="0" borderId="67" xfId="5" applyNumberFormat="1" applyFont="1" applyBorder="1" applyAlignment="1" applyProtection="1">
      <alignment vertical="center" shrinkToFit="1"/>
      <protection locked="0"/>
    </xf>
    <xf numFmtId="176" fontId="2" fillId="5" borderId="145" xfId="4" applyNumberFormat="1" applyFill="1" applyBorder="1" applyAlignment="1">
      <alignment vertical="center" shrinkToFit="1"/>
    </xf>
    <xf numFmtId="176" fontId="2" fillId="8" borderId="64" xfId="5" applyNumberFormat="1" applyFont="1" applyFill="1" applyBorder="1" applyAlignment="1">
      <alignment vertical="center" shrinkToFit="1"/>
    </xf>
    <xf numFmtId="176" fontId="2" fillId="0" borderId="38" xfId="5" applyNumberFormat="1" applyFont="1" applyBorder="1" applyAlignment="1" applyProtection="1">
      <alignment vertical="center" shrinkToFit="1"/>
      <protection locked="0"/>
    </xf>
    <xf numFmtId="176" fontId="2" fillId="0" borderId="156" xfId="5" applyNumberFormat="1" applyFont="1" applyBorder="1" applyAlignment="1" applyProtection="1">
      <alignment vertical="center" shrinkToFit="1"/>
      <protection locked="0"/>
    </xf>
    <xf numFmtId="176" fontId="2" fillId="8" borderId="138" xfId="5" applyNumberFormat="1" applyFont="1" applyFill="1" applyBorder="1" applyAlignment="1">
      <alignment vertical="center" shrinkToFit="1"/>
    </xf>
    <xf numFmtId="176" fontId="2" fillId="3" borderId="123" xfId="3" applyNumberFormat="1" applyFill="1" applyBorder="1" applyAlignment="1">
      <alignment horizontal="center" vertical="center" shrinkToFit="1"/>
    </xf>
    <xf numFmtId="176" fontId="2" fillId="3" borderId="17" xfId="3" applyNumberFormat="1" applyFill="1" applyBorder="1" applyAlignment="1">
      <alignment vertical="center" shrinkToFit="1"/>
    </xf>
    <xf numFmtId="176" fontId="2" fillId="3" borderId="62" xfId="3" applyNumberFormat="1" applyFill="1" applyBorder="1" applyAlignment="1">
      <alignment vertical="center" shrinkToFit="1"/>
    </xf>
    <xf numFmtId="176" fontId="2" fillId="3" borderId="7" xfId="5" applyNumberFormat="1" applyFont="1" applyFill="1" applyBorder="1" applyAlignment="1">
      <alignment vertical="center" shrinkToFit="1"/>
    </xf>
    <xf numFmtId="176" fontId="2" fillId="0" borderId="85" xfId="5" applyNumberFormat="1" applyFont="1" applyBorder="1" applyAlignment="1" applyProtection="1">
      <alignment vertical="center" shrinkToFit="1"/>
      <protection locked="0"/>
    </xf>
    <xf numFmtId="176" fontId="2" fillId="0" borderId="78" xfId="5" applyNumberFormat="1" applyFont="1" applyBorder="1" applyAlignment="1" applyProtection="1">
      <alignment vertical="center" shrinkToFit="1"/>
      <protection locked="0"/>
    </xf>
    <xf numFmtId="176" fontId="2" fillId="5" borderId="146" xfId="5" applyNumberFormat="1" applyFont="1" applyFill="1" applyBorder="1" applyAlignment="1">
      <alignment vertical="center" shrinkToFit="1"/>
    </xf>
    <xf numFmtId="176" fontId="2" fillId="0" borderId="42" xfId="5" applyNumberFormat="1" applyFont="1" applyBorder="1" applyAlignment="1" applyProtection="1">
      <alignment vertical="center" shrinkToFit="1"/>
      <protection locked="0"/>
    </xf>
    <xf numFmtId="176" fontId="2" fillId="0" borderId="132" xfId="5" applyNumberFormat="1" applyFont="1" applyBorder="1" applyAlignment="1" applyProtection="1">
      <alignment vertical="center" shrinkToFit="1"/>
      <protection locked="0"/>
    </xf>
    <xf numFmtId="176" fontId="2" fillId="0" borderId="88" xfId="5" applyNumberFormat="1" applyFont="1" applyBorder="1" applyAlignment="1" applyProtection="1">
      <alignment vertical="center" shrinkToFit="1"/>
      <protection locked="0"/>
    </xf>
    <xf numFmtId="176" fontId="2" fillId="0" borderId="0" xfId="5" applyNumberFormat="1" applyFont="1" applyBorder="1" applyAlignment="1" applyProtection="1">
      <alignment vertical="center" shrinkToFit="1"/>
      <protection locked="0"/>
    </xf>
    <xf numFmtId="176" fontId="2" fillId="5" borderId="143" xfId="5" applyNumberFormat="1" applyFont="1" applyFill="1" applyBorder="1" applyAlignment="1">
      <alignment vertical="center" shrinkToFit="1"/>
    </xf>
    <xf numFmtId="176" fontId="2" fillId="3" borderId="25" xfId="4" applyNumberFormat="1" applyFill="1" applyBorder="1" applyAlignment="1">
      <alignment vertical="center" shrinkToFit="1"/>
    </xf>
    <xf numFmtId="176" fontId="2" fillId="0" borderId="26" xfId="5" applyNumberFormat="1" applyFont="1" applyBorder="1" applyAlignment="1" applyProtection="1">
      <alignment vertical="center" shrinkToFit="1"/>
      <protection locked="0"/>
    </xf>
    <xf numFmtId="176" fontId="2" fillId="3" borderId="171" xfId="5" applyNumberFormat="1" applyFont="1" applyFill="1" applyBorder="1" applyAlignment="1">
      <alignment vertical="center" shrinkToFit="1"/>
    </xf>
    <xf numFmtId="176" fontId="2" fillId="2" borderId="35" xfId="3" applyNumberFormat="1" applyFill="1" applyBorder="1" applyAlignment="1" applyProtection="1">
      <alignment vertical="center" shrinkToFit="1"/>
      <protection locked="0"/>
    </xf>
    <xf numFmtId="176" fontId="2" fillId="2" borderId="55" xfId="6" quotePrefix="1" applyNumberFormat="1" applyFill="1" applyBorder="1" applyAlignment="1" applyProtection="1">
      <alignment vertical="center" shrinkToFit="1"/>
      <protection locked="0"/>
    </xf>
    <xf numFmtId="176" fontId="2" fillId="8" borderId="139" xfId="5" applyNumberFormat="1" applyFont="1" applyFill="1" applyBorder="1" applyAlignment="1">
      <alignment vertical="center" shrinkToFit="1"/>
    </xf>
    <xf numFmtId="176" fontId="2" fillId="2" borderId="16" xfId="3" applyNumberFormat="1" applyFill="1" applyBorder="1" applyAlignment="1" applyProtection="1">
      <alignment vertical="center" shrinkToFit="1"/>
      <protection locked="0"/>
    </xf>
    <xf numFmtId="176" fontId="2" fillId="2" borderId="28" xfId="6" quotePrefix="1" applyNumberFormat="1" applyFill="1" applyBorder="1" applyAlignment="1" applyProtection="1">
      <alignment vertical="center" shrinkToFit="1"/>
      <protection locked="0"/>
    </xf>
    <xf numFmtId="176" fontId="2" fillId="0" borderId="84" xfId="4" applyNumberFormat="1" applyBorder="1" applyAlignment="1" applyProtection="1">
      <alignment vertical="center" shrinkToFit="1"/>
      <protection locked="0"/>
    </xf>
    <xf numFmtId="176" fontId="2" fillId="0" borderId="67" xfId="4" applyNumberFormat="1" applyBorder="1" applyAlignment="1" applyProtection="1">
      <alignment vertical="center" shrinkToFit="1"/>
      <protection locked="0"/>
    </xf>
    <xf numFmtId="176" fontId="2" fillId="8" borderId="67" xfId="5" applyNumberFormat="1" applyFont="1" applyFill="1" applyBorder="1" applyAlignment="1">
      <alignment vertical="center" shrinkToFit="1"/>
    </xf>
    <xf numFmtId="176" fontId="2" fillId="0" borderId="83" xfId="4" applyNumberFormat="1" applyBorder="1" applyAlignment="1" applyProtection="1">
      <alignment vertical="center" shrinkToFit="1"/>
      <protection locked="0"/>
    </xf>
    <xf numFmtId="176" fontId="2" fillId="0" borderId="62" xfId="4" applyNumberFormat="1" applyBorder="1" applyAlignment="1" applyProtection="1">
      <alignment vertical="center" shrinkToFit="1"/>
      <protection locked="0"/>
    </xf>
    <xf numFmtId="176" fontId="2" fillId="2" borderId="9" xfId="3" applyNumberFormat="1" applyFill="1" applyBorder="1" applyAlignment="1" applyProtection="1">
      <alignment vertical="center" shrinkToFit="1"/>
      <protection locked="0"/>
    </xf>
    <xf numFmtId="176" fontId="2" fillId="2" borderId="29" xfId="6" quotePrefix="1" applyNumberFormat="1" applyFill="1" applyBorder="1" applyAlignment="1" applyProtection="1">
      <alignment vertical="center" shrinkToFit="1"/>
      <protection locked="0"/>
    </xf>
    <xf numFmtId="176" fontId="2" fillId="3" borderId="32" xfId="5" applyNumberFormat="1" applyFont="1" applyFill="1" applyBorder="1" applyAlignment="1">
      <alignment vertical="center" shrinkToFit="1"/>
    </xf>
    <xf numFmtId="176" fontId="2" fillId="5" borderId="126" xfId="4" applyNumberFormat="1" applyFill="1" applyBorder="1" applyAlignment="1">
      <alignment vertical="center" shrinkToFit="1"/>
    </xf>
    <xf numFmtId="176" fontId="2" fillId="0" borderId="141" xfId="4" applyNumberFormat="1" applyBorder="1" applyAlignment="1" applyProtection="1">
      <alignment vertical="center" shrinkToFit="1"/>
      <protection locked="0"/>
    </xf>
    <xf numFmtId="185" fontId="2" fillId="3" borderId="158" xfId="3" applyNumberFormat="1" applyFill="1" applyBorder="1" applyAlignment="1">
      <alignment vertical="center"/>
    </xf>
    <xf numFmtId="185" fontId="2" fillId="3" borderId="90" xfId="3" applyNumberFormat="1" applyFill="1" applyBorder="1" applyAlignment="1">
      <alignment vertical="center"/>
    </xf>
    <xf numFmtId="176" fontId="2" fillId="0" borderId="133" xfId="4" applyNumberFormat="1" applyBorder="1" applyAlignment="1" applyProtection="1">
      <alignment vertical="center" shrinkToFit="1"/>
      <protection locked="0"/>
    </xf>
    <xf numFmtId="176" fontId="2" fillId="8" borderId="166" xfId="4" applyNumberFormat="1" applyFill="1" applyBorder="1" applyAlignment="1">
      <alignment vertical="center" shrinkToFit="1"/>
    </xf>
    <xf numFmtId="176" fontId="2" fillId="3" borderId="25" xfId="5" applyNumberFormat="1" applyFont="1" applyFill="1" applyBorder="1" applyAlignment="1">
      <alignment vertical="center" shrinkToFit="1"/>
    </xf>
    <xf numFmtId="176" fontId="2" fillId="0" borderId="82" xfId="4" applyNumberFormat="1" applyBorder="1" applyAlignment="1" applyProtection="1">
      <alignment vertical="center" shrinkToFit="1"/>
      <protection locked="0"/>
    </xf>
    <xf numFmtId="176" fontId="2" fillId="0" borderId="131" xfId="4" applyNumberFormat="1" applyBorder="1" applyAlignment="1" applyProtection="1">
      <alignment vertical="center" shrinkToFit="1"/>
      <protection locked="0"/>
    </xf>
    <xf numFmtId="176" fontId="2" fillId="8" borderId="167" xfId="4" applyNumberFormat="1" applyFill="1" applyBorder="1" applyAlignment="1">
      <alignment vertical="center" shrinkToFit="1"/>
    </xf>
    <xf numFmtId="176" fontId="2" fillId="0" borderId="131" xfId="5" applyNumberFormat="1" applyFont="1" applyFill="1" applyBorder="1" applyAlignment="1" applyProtection="1">
      <alignment vertical="center" shrinkToFit="1"/>
      <protection locked="0"/>
    </xf>
    <xf numFmtId="176" fontId="2" fillId="8" borderId="167" xfId="5" applyNumberFormat="1" applyFont="1" applyFill="1" applyBorder="1" applyAlignment="1">
      <alignment vertical="center" shrinkToFit="1"/>
    </xf>
    <xf numFmtId="176" fontId="2" fillId="3" borderId="9" xfId="3" applyNumberFormat="1" applyFill="1" applyBorder="1" applyAlignment="1">
      <alignment vertical="center" shrinkToFit="1"/>
    </xf>
    <xf numFmtId="176" fontId="2" fillId="3" borderId="29" xfId="3" applyNumberFormat="1" applyFill="1" applyBorder="1" applyAlignment="1">
      <alignment vertical="center" shrinkToFit="1"/>
    </xf>
    <xf numFmtId="176" fontId="2" fillId="3" borderId="10" xfId="3" applyNumberFormat="1" applyFill="1" applyBorder="1" applyAlignment="1">
      <alignment vertical="center" shrinkToFit="1"/>
    </xf>
    <xf numFmtId="176" fontId="2" fillId="3" borderId="7" xfId="4" applyNumberFormat="1" applyFill="1" applyBorder="1" applyAlignment="1">
      <alignment vertical="center" shrinkToFit="1"/>
    </xf>
    <xf numFmtId="176" fontId="2" fillId="0" borderId="102" xfId="5" applyNumberFormat="1" applyFont="1" applyBorder="1" applyAlignment="1" applyProtection="1">
      <alignment vertical="center" shrinkToFit="1"/>
      <protection locked="0"/>
    </xf>
    <xf numFmtId="176" fontId="2" fillId="0" borderId="162" xfId="5" applyNumberFormat="1" applyFont="1" applyBorder="1" applyAlignment="1" applyProtection="1">
      <alignment vertical="center" shrinkToFit="1"/>
      <protection locked="0"/>
    </xf>
    <xf numFmtId="176" fontId="2" fillId="3" borderId="103" xfId="4" applyNumberFormat="1" applyFill="1" applyBorder="1" applyAlignment="1">
      <alignment vertical="center" shrinkToFit="1"/>
    </xf>
    <xf numFmtId="176" fontId="2" fillId="3" borderId="96" xfId="3" applyNumberFormat="1" applyFill="1" applyBorder="1" applyAlignment="1">
      <alignment vertical="center" shrinkToFit="1"/>
    </xf>
    <xf numFmtId="176" fontId="2" fillId="7" borderId="83" xfId="4" applyNumberFormat="1" applyFill="1" applyBorder="1" applyAlignment="1" applyProtection="1">
      <alignment vertical="center" shrinkToFit="1"/>
      <protection locked="0"/>
    </xf>
    <xf numFmtId="176" fontId="2" fillId="7" borderId="129" xfId="4" applyNumberFormat="1" applyFill="1" applyBorder="1" applyAlignment="1" applyProtection="1">
      <alignment vertical="center" shrinkToFit="1"/>
      <protection locked="0"/>
    </xf>
    <xf numFmtId="38" fontId="2" fillId="0" borderId="21" xfId="1" applyFont="1" applyBorder="1" applyAlignment="1">
      <alignment vertical="center"/>
    </xf>
    <xf numFmtId="38" fontId="2" fillId="0" borderId="21" xfId="1" applyFont="1" applyBorder="1" applyAlignment="1">
      <alignment horizontal="right" vertical="center" shrinkToFit="1"/>
    </xf>
    <xf numFmtId="38" fontId="2" fillId="3" borderId="7" xfId="1" applyFont="1" applyFill="1" applyBorder="1" applyAlignment="1">
      <alignment vertical="center" shrinkToFit="1"/>
    </xf>
    <xf numFmtId="176" fontId="2" fillId="3" borderId="37" xfId="3" applyNumberFormat="1" applyFill="1" applyBorder="1" applyAlignment="1">
      <alignment horizontal="center" vertical="center" shrinkToFit="1"/>
    </xf>
    <xf numFmtId="38" fontId="2" fillId="3" borderId="10" xfId="1" applyFont="1" applyFill="1" applyBorder="1" applyAlignment="1">
      <alignment vertical="center" shrinkToFit="1"/>
    </xf>
    <xf numFmtId="38" fontId="2" fillId="14" borderId="21" xfId="1" applyFont="1" applyFill="1" applyBorder="1" applyAlignment="1" applyProtection="1">
      <alignment horizontal="right" vertical="center" shrinkToFit="1"/>
      <protection locked="0"/>
    </xf>
    <xf numFmtId="0" fontId="10" fillId="0" borderId="0" xfId="4" applyFont="1" applyAlignment="1">
      <alignment vertical="center" shrinkToFit="1"/>
    </xf>
    <xf numFmtId="56" fontId="10" fillId="0" borderId="0" xfId="4" applyNumberFormat="1" applyFont="1" applyAlignment="1">
      <alignment vertical="center" shrinkToFit="1"/>
    </xf>
    <xf numFmtId="0" fontId="4" fillId="0" borderId="0" xfId="4" applyFont="1" applyAlignment="1">
      <alignment vertical="center" shrinkToFit="1"/>
    </xf>
    <xf numFmtId="0" fontId="10" fillId="0" borderId="22" xfId="4" applyFont="1" applyBorder="1" applyAlignment="1">
      <alignment horizontal="center" vertical="center" shrinkToFit="1"/>
    </xf>
    <xf numFmtId="0" fontId="29" fillId="0" borderId="0" xfId="4" applyFont="1" applyAlignment="1">
      <alignment horizontal="center" vertical="center" shrinkToFit="1"/>
    </xf>
    <xf numFmtId="0" fontId="10" fillId="0" borderId="0" xfId="4" applyFont="1" applyAlignment="1">
      <alignment horizontal="center" vertical="center" shrinkToFit="1"/>
    </xf>
    <xf numFmtId="0" fontId="10" fillId="0" borderId="60" xfId="4" applyFont="1" applyBorder="1" applyAlignment="1">
      <alignment horizontal="center" vertical="center" shrinkToFit="1"/>
    </xf>
    <xf numFmtId="0" fontId="10" fillId="0" borderId="21" xfId="4" applyFont="1" applyBorder="1" applyAlignment="1" applyProtection="1">
      <alignment horizontal="center" vertical="center" shrinkToFit="1"/>
      <protection locked="0"/>
    </xf>
    <xf numFmtId="176" fontId="17" fillId="0" borderId="91" xfId="7" applyNumberFormat="1" applyFont="1" applyBorder="1" applyAlignment="1" applyProtection="1">
      <alignment horizontal="center" vertical="center" shrinkToFit="1"/>
      <protection locked="0"/>
    </xf>
    <xf numFmtId="176" fontId="17" fillId="0" borderId="0" xfId="7" applyNumberFormat="1" applyFont="1" applyAlignment="1" applyProtection="1">
      <alignment horizontal="center" vertical="center" shrinkToFit="1"/>
      <protection locked="0"/>
    </xf>
    <xf numFmtId="176" fontId="17" fillId="0" borderId="0" xfId="7" applyNumberFormat="1" applyFont="1" applyAlignment="1">
      <alignment horizontal="left" vertical="center"/>
    </xf>
    <xf numFmtId="0" fontId="18" fillId="0" borderId="0" xfId="10" applyFont="1" applyAlignment="1">
      <alignment horizontal="center" vertical="center"/>
    </xf>
    <xf numFmtId="38" fontId="11" fillId="0" borderId="0" xfId="10" applyNumberFormat="1" applyFont="1" applyAlignment="1">
      <alignment horizontal="center" vertical="center"/>
    </xf>
    <xf numFmtId="38" fontId="11" fillId="0" borderId="40" xfId="10" applyNumberFormat="1" applyFont="1" applyBorder="1" applyAlignment="1">
      <alignment horizontal="center" vertical="center"/>
    </xf>
    <xf numFmtId="0" fontId="11" fillId="0" borderId="0" xfId="10" applyFont="1" applyAlignment="1">
      <alignment horizontal="right" vertical="center"/>
    </xf>
    <xf numFmtId="38" fontId="11" fillId="0" borderId="0" xfId="10" applyNumberFormat="1" applyFont="1" applyAlignment="1">
      <alignment horizontal="left" vertical="center"/>
    </xf>
    <xf numFmtId="38" fontId="11" fillId="0" borderId="40" xfId="10" applyNumberFormat="1" applyFont="1" applyBorder="1" applyAlignment="1">
      <alignment horizontal="left" vertical="center"/>
    </xf>
    <xf numFmtId="55" fontId="14" fillId="0" borderId="0" xfId="11" applyNumberFormat="1" applyFont="1" applyBorder="1" applyAlignment="1" applyProtection="1">
      <alignment horizontal="center" vertical="center"/>
      <protection locked="0"/>
    </xf>
    <xf numFmtId="0" fontId="14" fillId="0" borderId="0" xfId="11" applyNumberFormat="1" applyFont="1" applyBorder="1" applyAlignment="1" applyProtection="1">
      <alignment horizontal="center" vertical="center"/>
      <protection locked="0"/>
    </xf>
    <xf numFmtId="176" fontId="16" fillId="0" borderId="0" xfId="7" applyNumberFormat="1" applyFont="1" applyAlignment="1">
      <alignment horizontal="left" vertical="center"/>
    </xf>
    <xf numFmtId="176" fontId="2" fillId="0" borderId="23" xfId="3" applyNumberFormat="1" applyBorder="1" applyAlignment="1">
      <alignment horizontal="center" vertical="center" textRotation="255" shrinkToFit="1"/>
    </xf>
    <xf numFmtId="176" fontId="2" fillId="0" borderId="13" xfId="3" applyNumberFormat="1" applyBorder="1" applyAlignment="1">
      <alignment horizontal="center" vertical="center" textRotation="255" shrinkToFit="1"/>
    </xf>
    <xf numFmtId="176" fontId="2" fillId="0" borderId="30" xfId="3" applyNumberFormat="1" applyBorder="1" applyAlignment="1">
      <alignment horizontal="center" vertical="center" textRotation="255" shrinkToFit="1"/>
    </xf>
    <xf numFmtId="176" fontId="2" fillId="0" borderId="3" xfId="3" applyNumberFormat="1" applyBorder="1" applyAlignment="1">
      <alignment horizontal="center" vertical="center" textRotation="255" shrinkToFit="1"/>
    </xf>
    <xf numFmtId="186" fontId="10" fillId="0" borderId="0" xfId="4" applyNumberFormat="1" applyFont="1" applyAlignment="1">
      <alignment horizontal="left" vertical="top" shrinkToFit="1"/>
    </xf>
    <xf numFmtId="176" fontId="2" fillId="0" borderId="62" xfId="3" applyNumberFormat="1" applyBorder="1" applyAlignment="1">
      <alignment horizontal="center" vertical="center"/>
    </xf>
    <xf numFmtId="176" fontId="2" fillId="0" borderId="61" xfId="3" applyNumberFormat="1" applyBorder="1" applyAlignment="1">
      <alignment horizontal="center" vertical="center"/>
    </xf>
    <xf numFmtId="49" fontId="2" fillId="0" borderId="160" xfId="3" applyNumberFormat="1" applyBorder="1" applyAlignment="1">
      <alignment horizontal="center" vertical="center" shrinkToFit="1"/>
    </xf>
    <xf numFmtId="49" fontId="2" fillId="0" borderId="172" xfId="3" applyNumberFormat="1" applyBorder="1" applyAlignment="1">
      <alignment horizontal="center" vertical="center" shrinkToFit="1"/>
    </xf>
    <xf numFmtId="176" fontId="2" fillId="0" borderId="51" xfId="1" applyNumberFormat="1" applyFont="1" applyBorder="1" applyAlignment="1">
      <alignment horizontal="center" vertical="center" textRotation="255" shrinkToFit="1"/>
    </xf>
    <xf numFmtId="176" fontId="2" fillId="0" borderId="13" xfId="1" applyNumberFormat="1" applyFont="1" applyBorder="1" applyAlignment="1">
      <alignment horizontal="center" vertical="center" textRotation="255" shrinkToFit="1"/>
    </xf>
    <xf numFmtId="176" fontId="2" fillId="0" borderId="30" xfId="1" applyNumberFormat="1" applyFont="1" applyBorder="1" applyAlignment="1">
      <alignment horizontal="center" vertical="center" textRotation="255" shrinkToFit="1"/>
    </xf>
    <xf numFmtId="176" fontId="2" fillId="12" borderId="16" xfId="4" applyNumberFormat="1" applyFill="1" applyBorder="1" applyAlignment="1">
      <alignment horizontal="center" vertical="center" wrapText="1" shrinkToFit="1"/>
    </xf>
    <xf numFmtId="176" fontId="2" fillId="12" borderId="9" xfId="4" applyNumberFormat="1" applyFill="1" applyBorder="1" applyAlignment="1">
      <alignment horizontal="center" vertical="center" wrapText="1" shrinkToFit="1"/>
    </xf>
    <xf numFmtId="176" fontId="2" fillId="12" borderId="81" xfId="4" applyNumberFormat="1" applyFill="1" applyBorder="1" applyAlignment="1">
      <alignment horizontal="right" vertical="center" shrinkToFit="1"/>
    </xf>
    <xf numFmtId="176" fontId="2" fillId="12" borderId="84" xfId="4" applyNumberFormat="1" applyFill="1" applyBorder="1" applyAlignment="1">
      <alignment horizontal="right" vertical="center" shrinkToFit="1"/>
    </xf>
    <xf numFmtId="176" fontId="2" fillId="12" borderId="130" xfId="4" applyNumberFormat="1" applyFill="1" applyBorder="1" applyAlignment="1">
      <alignment vertical="center" shrinkToFit="1"/>
    </xf>
    <xf numFmtId="176" fontId="2" fillId="12" borderId="132" xfId="4" applyNumberFormat="1" applyFill="1" applyBorder="1" applyAlignment="1">
      <alignment vertical="center" shrinkToFit="1"/>
    </xf>
    <xf numFmtId="176" fontId="2" fillId="12" borderId="147" xfId="4" applyNumberFormat="1" applyFill="1" applyBorder="1" applyAlignment="1">
      <alignment horizontal="right" vertical="center" shrinkToFit="1"/>
    </xf>
    <xf numFmtId="176" fontId="2" fillId="12" borderId="145" xfId="4" applyNumberFormat="1" applyFill="1" applyBorder="1" applyAlignment="1">
      <alignment horizontal="right" vertical="center" shrinkToFit="1"/>
    </xf>
    <xf numFmtId="176" fontId="2" fillId="3" borderId="159" xfId="3" applyNumberFormat="1" applyFill="1" applyBorder="1" applyAlignment="1">
      <alignment horizontal="center" vertical="center" shrinkToFit="1"/>
    </xf>
    <xf numFmtId="176" fontId="2" fillId="3" borderId="173" xfId="3" applyNumberFormat="1" applyFill="1" applyBorder="1" applyAlignment="1">
      <alignment horizontal="center" vertical="center" shrinkToFit="1"/>
    </xf>
    <xf numFmtId="38" fontId="2" fillId="0" borderId="21" xfId="1" applyFont="1" applyBorder="1" applyAlignment="1">
      <alignment horizontal="center" vertical="center" shrinkToFit="1"/>
    </xf>
    <xf numFmtId="0" fontId="10" fillId="0" borderId="0" xfId="4" applyFont="1" applyAlignment="1">
      <alignment horizontal="left" vertical="center" shrinkToFit="1"/>
    </xf>
    <xf numFmtId="0" fontId="2" fillId="0" borderId="64" xfId="4" applyBorder="1" applyAlignment="1">
      <alignment horizontal="left" vertical="center" wrapText="1" shrinkToFit="1"/>
    </xf>
    <xf numFmtId="0" fontId="2" fillId="0" borderId="64" xfId="4" applyBorder="1" applyAlignment="1">
      <alignment horizontal="left" vertical="center" shrinkToFit="1"/>
    </xf>
    <xf numFmtId="0" fontId="2" fillId="6" borderId="21" xfId="4" applyFill="1" applyBorder="1" applyAlignment="1">
      <alignment horizontal="center" vertical="center" shrinkToFit="1"/>
    </xf>
    <xf numFmtId="0" fontId="10" fillId="6" borderId="21" xfId="4" applyFont="1" applyFill="1" applyBorder="1" applyAlignment="1">
      <alignment horizontal="center" vertical="center" shrinkToFit="1"/>
    </xf>
    <xf numFmtId="0" fontId="2" fillId="0" borderId="21" xfId="4" applyBorder="1" applyAlignment="1">
      <alignment horizontal="left" vertical="center" wrapText="1" shrinkToFit="1"/>
    </xf>
    <xf numFmtId="0" fontId="10" fillId="4" borderId="21" xfId="4" applyFont="1" applyFill="1" applyBorder="1" applyAlignment="1">
      <alignment horizontal="center" vertical="center" shrinkToFit="1"/>
    </xf>
    <xf numFmtId="0" fontId="2" fillId="0" borderId="21" xfId="4" applyBorder="1" applyAlignment="1">
      <alignment horizontal="center" vertical="center" shrinkToFit="1"/>
    </xf>
    <xf numFmtId="188" fontId="2" fillId="0" borderId="21" xfId="1" applyNumberFormat="1" applyFont="1" applyBorder="1" applyAlignment="1">
      <alignment horizontal="center" vertical="center" shrinkToFit="1"/>
    </xf>
    <xf numFmtId="38" fontId="4" fillId="3" borderId="21" xfId="1" applyFont="1" applyFill="1" applyBorder="1" applyAlignment="1">
      <alignment horizontal="center" vertical="center" shrinkToFit="1"/>
    </xf>
    <xf numFmtId="38" fontId="2" fillId="3" borderId="21" xfId="1" applyFont="1" applyFill="1" applyBorder="1" applyAlignment="1">
      <alignment horizontal="center" vertical="center" shrinkToFit="1"/>
    </xf>
    <xf numFmtId="38" fontId="4" fillId="8" borderId="21" xfId="1" applyFont="1" applyFill="1" applyBorder="1" applyAlignment="1">
      <alignment horizontal="center" vertical="center" shrinkToFit="1"/>
    </xf>
    <xf numFmtId="38" fontId="2" fillId="8" borderId="21" xfId="1" applyFont="1" applyFill="1" applyBorder="1" applyAlignment="1">
      <alignment horizontal="center" vertical="center" shrinkToFit="1"/>
    </xf>
    <xf numFmtId="0" fontId="2" fillId="0" borderId="10" xfId="4" applyBorder="1" applyAlignment="1">
      <alignment horizontal="left" vertical="center" shrinkToFit="1"/>
    </xf>
    <xf numFmtId="0" fontId="2" fillId="0" borderId="62" xfId="4" applyBorder="1" applyAlignment="1">
      <alignment horizontal="left" vertical="center" shrinkToFit="1"/>
    </xf>
    <xf numFmtId="0" fontId="2" fillId="0" borderId="61" xfId="4" applyBorder="1" applyAlignment="1">
      <alignment horizontal="left" vertical="center" shrinkToFit="1"/>
    </xf>
    <xf numFmtId="0" fontId="29" fillId="6" borderId="28" xfId="4" applyFont="1" applyFill="1" applyBorder="1" applyAlignment="1">
      <alignment horizontal="center" vertical="center" shrinkToFit="1"/>
    </xf>
    <xf numFmtId="0" fontId="29" fillId="6" borderId="64" xfId="4" applyFont="1" applyFill="1" applyBorder="1" applyAlignment="1">
      <alignment horizontal="center" vertical="center" shrinkToFit="1"/>
    </xf>
    <xf numFmtId="0" fontId="29" fillId="6" borderId="65" xfId="4" applyFont="1" applyFill="1" applyBorder="1" applyAlignment="1">
      <alignment horizontal="center" vertical="center" shrinkToFit="1"/>
    </xf>
    <xf numFmtId="0" fontId="2" fillId="0" borderId="22" xfId="4" applyBorder="1" applyAlignment="1">
      <alignment horizontal="left" vertical="center" wrapText="1" shrinkToFit="1"/>
    </xf>
    <xf numFmtId="0" fontId="2" fillId="0" borderId="0" xfId="4" applyAlignment="1">
      <alignment horizontal="left" vertical="center" wrapText="1" shrinkToFit="1"/>
    </xf>
    <xf numFmtId="0" fontId="2" fillId="0" borderId="60" xfId="4" applyBorder="1" applyAlignment="1">
      <alignment horizontal="left" vertical="center" wrapText="1" shrinkToFit="1"/>
    </xf>
    <xf numFmtId="0" fontId="2" fillId="0" borderId="29" xfId="4" applyBorder="1" applyAlignment="1">
      <alignment horizontal="left" vertical="center" wrapText="1" shrinkToFit="1"/>
    </xf>
    <xf numFmtId="0" fontId="2" fillId="0" borderId="67" xfId="4" applyBorder="1" applyAlignment="1">
      <alignment horizontal="left" vertical="center" wrapText="1" shrinkToFit="1"/>
    </xf>
    <xf numFmtId="0" fontId="2" fillId="0" borderId="69" xfId="4" applyBorder="1" applyAlignment="1">
      <alignment horizontal="left" vertical="center" wrapText="1" shrinkToFit="1"/>
    </xf>
    <xf numFmtId="38" fontId="2" fillId="0" borderId="10" xfId="1" applyFont="1" applyBorder="1" applyAlignment="1">
      <alignment horizontal="left" vertical="center" wrapText="1" shrinkToFit="1"/>
    </xf>
    <xf numFmtId="38" fontId="2" fillId="0" borderId="62" xfId="1" applyFont="1" applyBorder="1" applyAlignment="1">
      <alignment horizontal="left" vertical="center" wrapText="1" shrinkToFit="1"/>
    </xf>
    <xf numFmtId="38" fontId="2" fillId="0" borderId="61" xfId="1" applyFont="1" applyBorder="1" applyAlignment="1">
      <alignment horizontal="left" vertical="center" wrapText="1" shrinkToFit="1"/>
    </xf>
    <xf numFmtId="0" fontId="2" fillId="0" borderId="10" xfId="4" applyBorder="1" applyAlignment="1">
      <alignment horizontal="left" vertical="center" wrapText="1" shrinkToFit="1"/>
    </xf>
    <xf numFmtId="0" fontId="2" fillId="0" borderId="62" xfId="4" applyBorder="1" applyAlignment="1">
      <alignment horizontal="left" vertical="center" wrapText="1" shrinkToFit="1"/>
    </xf>
    <xf numFmtId="0" fontId="2" fillId="0" borderId="61" xfId="4" applyBorder="1" applyAlignment="1">
      <alignment horizontal="left" vertical="center" wrapText="1" shrinkToFit="1"/>
    </xf>
    <xf numFmtId="0" fontId="2" fillId="0" borderId="28" xfId="4" applyBorder="1" applyAlignment="1">
      <alignment horizontal="center" vertical="center" wrapText="1" shrinkToFit="1"/>
    </xf>
    <xf numFmtId="0" fontId="2" fillId="0" borderId="64" xfId="4" applyBorder="1" applyAlignment="1">
      <alignment horizontal="center" vertical="center" wrapText="1" shrinkToFit="1"/>
    </xf>
    <xf numFmtId="0" fontId="2" fillId="0" borderId="65" xfId="4" applyBorder="1" applyAlignment="1">
      <alignment horizontal="center" vertical="center" wrapText="1" shrinkToFit="1"/>
    </xf>
    <xf numFmtId="0" fontId="2" fillId="0" borderId="29" xfId="4" applyBorder="1" applyAlignment="1">
      <alignment horizontal="center" vertical="center" wrapText="1" shrinkToFit="1"/>
    </xf>
    <xf numFmtId="0" fontId="2" fillId="0" borderId="67" xfId="4" applyBorder="1" applyAlignment="1">
      <alignment horizontal="center" vertical="center" wrapText="1" shrinkToFit="1"/>
    </xf>
    <xf numFmtId="0" fontId="2" fillId="0" borderId="69" xfId="4" applyBorder="1" applyAlignment="1">
      <alignment horizontal="center" vertical="center" wrapText="1" shrinkToFit="1"/>
    </xf>
    <xf numFmtId="38" fontId="2" fillId="2" borderId="21" xfId="1" applyFont="1" applyFill="1" applyBorder="1" applyAlignment="1">
      <alignment horizontal="center" vertical="center" shrinkToFit="1"/>
    </xf>
    <xf numFmtId="0" fontId="2" fillId="0" borderId="0" xfId="4" applyAlignment="1">
      <alignment horizontal="left" vertical="center" shrinkToFit="1"/>
    </xf>
    <xf numFmtId="181" fontId="2" fillId="2" borderId="21" xfId="2" applyNumberFormat="1" applyFont="1" applyFill="1" applyBorder="1" applyAlignment="1">
      <alignment horizontal="center" vertical="center" shrinkToFit="1"/>
    </xf>
    <xf numFmtId="0" fontId="24" fillId="0" borderId="91" xfId="4" applyFont="1" applyBorder="1" applyAlignment="1">
      <alignment horizontal="left" vertical="center" shrinkToFit="1"/>
    </xf>
    <xf numFmtId="0" fontId="24" fillId="0" borderId="0" xfId="4" applyFont="1" applyAlignment="1">
      <alignment horizontal="left" vertical="center" shrinkToFit="1"/>
    </xf>
    <xf numFmtId="0" fontId="24" fillId="0" borderId="40" xfId="4" applyFont="1" applyBorder="1" applyAlignment="1">
      <alignment horizontal="left" vertical="center" shrinkToFit="1"/>
    </xf>
    <xf numFmtId="0" fontId="26" fillId="0" borderId="91" xfId="4" applyFont="1" applyBorder="1" applyAlignment="1">
      <alignment horizontal="left" vertical="center" shrinkToFit="1"/>
    </xf>
    <xf numFmtId="0" fontId="26" fillId="0" borderId="0" xfId="4" applyFont="1" applyAlignment="1">
      <alignment horizontal="left" vertical="center" shrinkToFit="1"/>
    </xf>
    <xf numFmtId="0" fontId="26" fillId="0" borderId="40" xfId="4" applyFont="1" applyBorder="1" applyAlignment="1">
      <alignment horizontal="left" vertical="center" shrinkToFit="1"/>
    </xf>
    <xf numFmtId="0" fontId="24" fillId="0" borderId="76" xfId="4" applyFont="1" applyBorder="1" applyAlignment="1">
      <alignment horizontal="left" vertical="center" shrinkToFit="1"/>
    </xf>
    <xf numFmtId="0" fontId="24" fillId="0" borderId="56" xfId="4" applyFont="1" applyBorder="1" applyAlignment="1">
      <alignment horizontal="left" vertical="center" shrinkToFit="1"/>
    </xf>
    <xf numFmtId="0" fontId="24" fillId="0" borderId="95" xfId="4" applyFont="1" applyBorder="1" applyAlignment="1">
      <alignment horizontal="left" vertical="center" shrinkToFit="1"/>
    </xf>
    <xf numFmtId="0" fontId="26" fillId="0" borderId="67" xfId="3" applyFont="1" applyBorder="1" applyAlignment="1">
      <alignment horizontal="center" vertical="center"/>
    </xf>
    <xf numFmtId="0" fontId="26" fillId="0" borderId="21" xfId="4" applyFont="1" applyBorder="1" applyAlignment="1">
      <alignment horizontal="center" vertical="center" shrinkToFit="1"/>
    </xf>
    <xf numFmtId="38" fontId="26" fillId="0" borderId="21" xfId="1" applyFont="1" applyBorder="1" applyAlignment="1">
      <alignment horizontal="center" vertical="center" shrinkToFit="1"/>
    </xf>
    <xf numFmtId="0" fontId="25" fillId="0" borderId="0" xfId="4" applyFont="1" applyAlignment="1">
      <alignment horizontal="left" vertical="top" shrinkToFit="1"/>
    </xf>
    <xf numFmtId="0" fontId="27" fillId="13" borderId="159" xfId="4" applyFont="1" applyFill="1" applyBorder="1" applyAlignment="1">
      <alignment horizontal="center" vertical="center" shrinkToFit="1"/>
    </xf>
    <xf numFmtId="0" fontId="27" fillId="13" borderId="174" xfId="4" applyFont="1" applyFill="1" applyBorder="1" applyAlignment="1">
      <alignment horizontal="center" vertical="center" shrinkToFit="1"/>
    </xf>
    <xf numFmtId="0" fontId="27" fillId="13" borderId="90" xfId="4" applyFont="1" applyFill="1" applyBorder="1" applyAlignment="1">
      <alignment horizontal="center" vertical="center" shrinkToFit="1"/>
    </xf>
    <xf numFmtId="0" fontId="27" fillId="5" borderId="159" xfId="4" applyFont="1" applyFill="1" applyBorder="1" applyAlignment="1">
      <alignment horizontal="center" vertical="center" shrinkToFit="1"/>
    </xf>
    <xf numFmtId="0" fontId="27" fillId="5" borderId="174" xfId="4" applyFont="1" applyFill="1" applyBorder="1" applyAlignment="1">
      <alignment horizontal="center" vertical="center" shrinkToFit="1"/>
    </xf>
    <xf numFmtId="0" fontId="27" fillId="5" borderId="90" xfId="4" applyFont="1" applyFill="1" applyBorder="1" applyAlignment="1">
      <alignment horizontal="center" vertical="center" shrinkToFit="1"/>
    </xf>
    <xf numFmtId="0" fontId="26" fillId="0" borderId="92" xfId="4" applyFont="1" applyBorder="1" applyAlignment="1">
      <alignment horizontal="left" vertical="center" shrinkToFit="1"/>
    </xf>
    <xf numFmtId="0" fontId="26" fillId="0" borderId="93" xfId="4" applyFont="1" applyBorder="1" applyAlignment="1">
      <alignment horizontal="left" vertical="center" shrinkToFit="1"/>
    </xf>
    <xf numFmtId="0" fontId="26" fillId="0" borderId="94" xfId="4" applyFont="1" applyBorder="1" applyAlignment="1">
      <alignment horizontal="left" vertical="center" shrinkToFit="1"/>
    </xf>
    <xf numFmtId="38" fontId="20" fillId="0" borderId="21" xfId="1" applyFont="1" applyBorder="1" applyAlignment="1">
      <alignment horizontal="center" vertical="center" shrinkToFit="1"/>
    </xf>
    <xf numFmtId="0" fontId="21" fillId="3" borderId="21" xfId="4" applyFont="1" applyFill="1" applyBorder="1" applyAlignment="1">
      <alignment horizontal="center" vertical="center" shrinkToFit="1"/>
    </xf>
    <xf numFmtId="0" fontId="21" fillId="13" borderId="21" xfId="4" applyFont="1" applyFill="1" applyBorder="1" applyAlignment="1">
      <alignment horizontal="center" vertical="center" shrinkToFit="1"/>
    </xf>
    <xf numFmtId="38" fontId="21" fillId="13" borderId="21" xfId="1" applyFont="1" applyFill="1" applyBorder="1" applyAlignment="1">
      <alignment horizontal="center" vertical="center" shrinkToFit="1"/>
    </xf>
    <xf numFmtId="0" fontId="23" fillId="0" borderId="0" xfId="4" applyFont="1" applyAlignment="1">
      <alignment horizontal="left" vertical="center" shrinkToFit="1"/>
    </xf>
    <xf numFmtId="0" fontId="26" fillId="0" borderId="111" xfId="4" applyFont="1" applyBorder="1" applyAlignment="1">
      <alignment horizontal="left" vertical="center" wrapText="1" shrinkToFit="1"/>
    </xf>
    <xf numFmtId="0" fontId="26" fillId="0" borderId="175" xfId="4" applyFont="1" applyBorder="1" applyAlignment="1">
      <alignment horizontal="left" vertical="center" shrinkToFit="1"/>
    </xf>
    <xf numFmtId="0" fontId="26" fillId="0" borderId="22" xfId="4" applyFont="1" applyBorder="1" applyAlignment="1">
      <alignment horizontal="left" vertical="center" shrinkToFit="1"/>
    </xf>
    <xf numFmtId="0" fontId="26" fillId="0" borderId="60" xfId="4" applyFont="1" applyBorder="1" applyAlignment="1">
      <alignment horizontal="left" vertical="center" shrinkToFit="1"/>
    </xf>
    <xf numFmtId="0" fontId="26" fillId="0" borderId="29" xfId="4" applyFont="1" applyBorder="1" applyAlignment="1">
      <alignment horizontal="left" vertical="center" shrinkToFit="1"/>
    </xf>
    <xf numFmtId="0" fontId="26" fillId="0" borderId="67" xfId="4" applyFont="1" applyBorder="1" applyAlignment="1">
      <alignment horizontal="left" vertical="center" shrinkToFit="1"/>
    </xf>
    <xf numFmtId="0" fontId="26" fillId="0" borderId="69" xfId="4" applyFont="1" applyBorder="1" applyAlignment="1">
      <alignment horizontal="left" vertical="center" shrinkToFit="1"/>
    </xf>
    <xf numFmtId="0" fontId="21" fillId="6" borderId="21" xfId="4" applyFont="1" applyFill="1" applyBorder="1" applyAlignment="1">
      <alignment horizontal="center" vertical="center" shrinkToFit="1"/>
    </xf>
    <xf numFmtId="38" fontId="21" fillId="6" borderId="21" xfId="1" applyFont="1" applyFill="1" applyBorder="1" applyAlignment="1">
      <alignment horizontal="center" vertical="center" shrinkToFit="1"/>
    </xf>
    <xf numFmtId="0" fontId="21" fillId="5" borderId="21" xfId="4" applyFont="1" applyFill="1" applyBorder="1" applyAlignment="1">
      <alignment horizontal="center" vertical="center" shrinkToFit="1"/>
    </xf>
    <xf numFmtId="0" fontId="21" fillId="8" borderId="21" xfId="4" applyFont="1" applyFill="1" applyBorder="1" applyAlignment="1">
      <alignment horizontal="center" vertical="center" shrinkToFit="1"/>
    </xf>
    <xf numFmtId="0" fontId="21" fillId="4" borderId="21" xfId="4" applyFont="1" applyFill="1" applyBorder="1" applyAlignment="1">
      <alignment horizontal="center" vertical="center" shrinkToFit="1"/>
    </xf>
    <xf numFmtId="0" fontId="5" fillId="0" borderId="64" xfId="4" applyFont="1" applyBorder="1" applyAlignment="1">
      <alignment horizontal="left" vertical="center" wrapText="1" shrinkToFit="1"/>
    </xf>
    <xf numFmtId="0" fontId="5" fillId="0" borderId="0" xfId="4" applyFont="1" applyAlignment="1">
      <alignment horizontal="left" vertical="center" wrapText="1" shrinkToFit="1"/>
    </xf>
    <xf numFmtId="0" fontId="2" fillId="0" borderId="67" xfId="4" applyBorder="1" applyAlignment="1">
      <alignment horizontal="left" vertical="center" shrinkToFit="1"/>
    </xf>
    <xf numFmtId="0" fontId="2" fillId="0" borderId="21" xfId="4" applyBorder="1" applyAlignment="1">
      <alignment horizontal="center" vertical="center" wrapText="1" shrinkToFit="1"/>
    </xf>
    <xf numFmtId="0" fontId="28" fillId="0" borderId="22" xfId="3" applyFont="1" applyBorder="1" applyAlignment="1">
      <alignment horizontal="center" vertical="center"/>
    </xf>
    <xf numFmtId="0" fontId="19" fillId="0" borderId="21" xfId="3" applyFont="1" applyBorder="1" applyAlignment="1">
      <alignment horizontal="center" vertical="center"/>
    </xf>
    <xf numFmtId="0" fontId="2" fillId="0" borderId="21" xfId="3" applyBorder="1" applyAlignment="1">
      <alignment horizontal="center" vertical="center"/>
    </xf>
    <xf numFmtId="0" fontId="2" fillId="0" borderId="21" xfId="3" applyBorder="1" applyAlignment="1">
      <alignment horizontal="center" vertical="center" shrinkToFit="1"/>
    </xf>
    <xf numFmtId="0" fontId="2" fillId="0" borderId="21" xfId="3" applyBorder="1" applyAlignment="1">
      <alignment horizontal="center" vertical="center" wrapText="1" shrinkToFit="1"/>
    </xf>
    <xf numFmtId="0" fontId="2" fillId="0" borderId="10" xfId="3" applyBorder="1" applyAlignment="1">
      <alignment horizontal="center" vertical="center" shrinkToFit="1"/>
    </xf>
    <xf numFmtId="0" fontId="2" fillId="0" borderId="62" xfId="3" applyBorder="1" applyAlignment="1">
      <alignment horizontal="center" vertical="center" shrinkToFit="1"/>
    </xf>
    <xf numFmtId="0" fontId="2" fillId="0" borderId="61" xfId="3" applyBorder="1" applyAlignment="1">
      <alignment horizontal="center" vertical="center" shrinkToFit="1"/>
    </xf>
    <xf numFmtId="187" fontId="2" fillId="2" borderId="23" xfId="4" applyNumberFormat="1" applyFill="1" applyBorder="1" applyAlignment="1">
      <alignment horizontal="center" vertical="center" wrapText="1" shrinkToFit="1"/>
    </xf>
    <xf numFmtId="187" fontId="2" fillId="2" borderId="105" xfId="4" applyNumberFormat="1" applyFill="1" applyBorder="1" applyAlignment="1">
      <alignment horizontal="center" vertical="center" wrapText="1" shrinkToFit="1"/>
    </xf>
    <xf numFmtId="49" fontId="2" fillId="0" borderId="8" xfId="4" applyNumberFormat="1" applyBorder="1" applyAlignment="1">
      <alignment horizontal="center" vertical="center" wrapText="1" shrinkToFit="1"/>
    </xf>
    <xf numFmtId="49" fontId="2" fillId="0" borderId="21" xfId="4" applyNumberFormat="1" applyBorder="1" applyAlignment="1">
      <alignment horizontal="center" vertical="center" shrinkToFit="1"/>
    </xf>
    <xf numFmtId="49" fontId="2" fillId="0" borderId="8" xfId="4" applyNumberFormat="1" applyBorder="1" applyAlignment="1">
      <alignment horizontal="center" vertical="center" shrinkToFit="1"/>
    </xf>
    <xf numFmtId="0" fontId="6" fillId="0" borderId="28" xfId="3" applyFont="1" applyBorder="1" applyAlignment="1">
      <alignment horizontal="left" vertical="center" wrapText="1"/>
    </xf>
    <xf numFmtId="0" fontId="6" fillId="0" borderId="64" xfId="3" applyFont="1" applyBorder="1" applyAlignment="1">
      <alignment horizontal="left" vertical="center" wrapText="1"/>
    </xf>
    <xf numFmtId="0" fontId="6" fillId="0" borderId="65" xfId="3" applyFont="1" applyBorder="1" applyAlignment="1">
      <alignment horizontal="left" vertical="center" wrapText="1"/>
    </xf>
    <xf numFmtId="0" fontId="6" fillId="0" borderId="22" xfId="3" applyFont="1" applyBorder="1" applyAlignment="1">
      <alignment horizontal="left" vertical="center" wrapText="1"/>
    </xf>
    <xf numFmtId="0" fontId="6" fillId="0" borderId="0" xfId="3" applyFont="1" applyAlignment="1">
      <alignment horizontal="left" vertical="center" wrapText="1"/>
    </xf>
    <xf numFmtId="0" fontId="6" fillId="0" borderId="60" xfId="3" applyFont="1" applyBorder="1" applyAlignment="1">
      <alignment horizontal="left" vertical="center" wrapText="1"/>
    </xf>
    <xf numFmtId="0" fontId="6" fillId="0" borderId="29" xfId="3" applyFont="1" applyBorder="1" applyAlignment="1">
      <alignment horizontal="left" vertical="center" wrapText="1"/>
    </xf>
    <xf numFmtId="0" fontId="6" fillId="0" borderId="67" xfId="3" applyFont="1" applyBorder="1" applyAlignment="1">
      <alignment horizontal="left" vertical="center" wrapText="1"/>
    </xf>
    <xf numFmtId="0" fontId="6" fillId="0" borderId="69" xfId="3" applyFont="1" applyBorder="1" applyAlignment="1">
      <alignment horizontal="left" vertical="center" wrapText="1"/>
    </xf>
    <xf numFmtId="0" fontId="6" fillId="0" borderId="10" xfId="3" applyFont="1" applyBorder="1" applyAlignment="1">
      <alignment horizontal="center" vertical="center"/>
    </xf>
    <xf numFmtId="0" fontId="6" fillId="0" borderId="62" xfId="3" applyFont="1" applyBorder="1" applyAlignment="1">
      <alignment horizontal="center" vertical="center"/>
    </xf>
    <xf numFmtId="0" fontId="6" fillId="0" borderId="61" xfId="3" applyFont="1" applyBorder="1" applyAlignment="1">
      <alignment horizontal="center" vertical="center"/>
    </xf>
    <xf numFmtId="49" fontId="2" fillId="0" borderId="2" xfId="4" applyNumberFormat="1" applyBorder="1" applyAlignment="1">
      <alignment horizontal="center" vertical="center" shrinkToFit="1"/>
    </xf>
    <xf numFmtId="49" fontId="2" fillId="0" borderId="89" xfId="4" applyNumberFormat="1" applyBorder="1" applyAlignment="1">
      <alignment horizontal="center" vertical="center" shrinkToFit="1"/>
    </xf>
    <xf numFmtId="49" fontId="2" fillId="0" borderId="108" xfId="4" applyNumberFormat="1" applyBorder="1" applyAlignment="1">
      <alignment horizontal="center" vertical="center" shrinkToFit="1"/>
    </xf>
    <xf numFmtId="49" fontId="2" fillId="5" borderId="6" xfId="4" applyNumberFormat="1" applyFill="1" applyBorder="1" applyAlignment="1">
      <alignment horizontal="center" vertical="center" shrinkToFit="1"/>
    </xf>
    <xf numFmtId="49" fontId="2" fillId="5" borderId="19" xfId="4" applyNumberFormat="1" applyFill="1" applyBorder="1" applyAlignment="1">
      <alignment horizontal="center" vertical="center" shrinkToFit="1"/>
    </xf>
    <xf numFmtId="0" fontId="2" fillId="0" borderId="37" xfId="4" applyBorder="1" applyAlignment="1">
      <alignment horizontal="center" vertical="center" shrinkToFit="1"/>
    </xf>
    <xf numFmtId="0" fontId="2" fillId="0" borderId="61" xfId="4" applyBorder="1" applyAlignment="1">
      <alignment horizontal="center" vertical="center" shrinkToFit="1"/>
    </xf>
    <xf numFmtId="0" fontId="10" fillId="0" borderId="0" xfId="4" applyFont="1" applyAlignment="1">
      <alignment horizontal="left" vertical="top" shrinkToFit="1"/>
    </xf>
    <xf numFmtId="176" fontId="2" fillId="0" borderId="21" xfId="3" applyNumberFormat="1" applyBorder="1" applyAlignment="1">
      <alignment horizontal="center" vertical="center"/>
    </xf>
    <xf numFmtId="49" fontId="2" fillId="5" borderId="8" xfId="4" applyNumberFormat="1" applyFill="1" applyBorder="1" applyAlignment="1">
      <alignment horizontal="center" vertical="center" wrapText="1" shrinkToFit="1"/>
    </xf>
    <xf numFmtId="49" fontId="2" fillId="5" borderId="21" xfId="4" applyNumberFormat="1" applyFill="1" applyBorder="1" applyAlignment="1">
      <alignment horizontal="center" vertical="center" shrinkToFit="1"/>
    </xf>
    <xf numFmtId="0" fontId="2" fillId="0" borderId="36" xfId="4" applyBorder="1" applyAlignment="1">
      <alignment horizontal="center" vertical="center" shrinkToFit="1"/>
    </xf>
    <xf numFmtId="0" fontId="2" fillId="0" borderId="58" xfId="4" applyBorder="1" applyAlignment="1">
      <alignment horizontal="center" vertical="center" shrinkToFit="1"/>
    </xf>
    <xf numFmtId="0" fontId="2" fillId="0" borderId="0" xfId="3" applyAlignment="1">
      <alignment horizontal="center" vertical="center"/>
    </xf>
    <xf numFmtId="0" fontId="12" fillId="0" borderId="91" xfId="10" applyFont="1" applyBorder="1" applyAlignment="1" applyProtection="1">
      <alignment horizontal="center" vertical="center"/>
      <protection locked="0"/>
    </xf>
    <xf numFmtId="0" fontId="12" fillId="0" borderId="0" xfId="10" applyFont="1" applyAlignment="1" applyProtection="1">
      <alignment horizontal="center" vertical="center"/>
      <protection locked="0"/>
    </xf>
    <xf numFmtId="0" fontId="12" fillId="0" borderId="40" xfId="10" applyFont="1" applyBorder="1" applyAlignment="1" applyProtection="1">
      <alignment horizontal="center" vertical="center"/>
      <protection locked="0"/>
    </xf>
  </cellXfs>
  <cellStyles count="15">
    <cellStyle name="パーセント" xfId="2" builtinId="5"/>
    <cellStyle name="パーセント 2" xfId="9" xr:uid="{00000000-0005-0000-0000-000001000000}"/>
    <cellStyle name="パーセント 2 2" xfId="14" xr:uid="{542BA54C-6049-4265-A3FC-EDBDAE3DEDA6}"/>
    <cellStyle name="パーセント 3" xfId="12" xr:uid="{34126EA6-FEA3-422D-866F-E7B3ADCF3017}"/>
    <cellStyle name="桁区切り" xfId="1" builtinId="6"/>
    <cellStyle name="桁区切り 2" xfId="5" xr:uid="{00000000-0005-0000-0000-000003000000}"/>
    <cellStyle name="桁区切り 3" xfId="8" xr:uid="{00000000-0005-0000-0000-000004000000}"/>
    <cellStyle name="桁区切り 4" xfId="11" xr:uid="{00000000-0005-0000-0000-000005000000}"/>
    <cellStyle name="標準" xfId="0" builtinId="0"/>
    <cellStyle name="標準 2" xfId="7" xr:uid="{00000000-0005-0000-0000-000007000000}"/>
    <cellStyle name="標準 2 2" xfId="13" xr:uid="{07C2E826-27CB-42CE-BCAA-5D5D7E637F23}"/>
    <cellStyle name="標準 3" xfId="10" xr:uid="{00000000-0005-0000-0000-000008000000}"/>
    <cellStyle name="標準_1D" xfId="3" xr:uid="{00000000-0005-0000-0000-000009000000}"/>
    <cellStyle name="標準_4C" xfId="4" xr:uid="{00000000-0005-0000-0000-00000A000000}"/>
    <cellStyle name="標準_64" xfId="6" xr:uid="{00000000-0005-0000-0000-00000B000000}"/>
  </cellStyles>
  <dxfs count="9">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7C80"/>
      <color rgb="FFFF5050"/>
      <color rgb="FFFF000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営業キャッシュフロー</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1"/>
          <c:order val="1"/>
          <c:tx>
            <c:strRef>
              <c:f>キャッシュフロー分析!$C$3</c:f>
              <c:strCache>
                <c:ptCount val="1"/>
                <c:pt idx="0">
                  <c:v>前期</c:v>
                </c:pt>
              </c:strCache>
            </c:strRef>
          </c:tx>
          <c:spPr>
            <a:solidFill>
              <a:schemeClr val="accent5">
                <a:lumMod val="60000"/>
                <a:lumOff val="40000"/>
              </a:schemeClr>
            </a:solidFill>
            <a:ln>
              <a:solidFill>
                <a:schemeClr val="accent5"/>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キャッシュフロー分析!$A$4:$A$7</c:f>
              <c:strCache>
                <c:ptCount val="4"/>
                <c:pt idx="0">
                  <c:v>営業利益</c:v>
                </c:pt>
                <c:pt idx="1">
                  <c:v>減価償却費</c:v>
                </c:pt>
                <c:pt idx="2">
                  <c:v>想定税金
（営業利益の30％）</c:v>
                </c:pt>
                <c:pt idx="3">
                  <c:v>簡易営業CF</c:v>
                </c:pt>
              </c:strCache>
            </c:strRef>
          </c:cat>
          <c:val>
            <c:numRef>
              <c:f>キャッシュフロー分析!$C$4:$C$7</c:f>
              <c:numCache>
                <c:formatCode>#,##0;"▲ "#,##0</c:formatCode>
                <c:ptCount val="4"/>
                <c:pt idx="0">
                  <c:v>0</c:v>
                </c:pt>
                <c:pt idx="1">
                  <c:v>0</c:v>
                </c:pt>
                <c:pt idx="2">
                  <c:v>0</c:v>
                </c:pt>
                <c:pt idx="3">
                  <c:v>0</c:v>
                </c:pt>
              </c:numCache>
            </c:numRef>
          </c:val>
          <c:extLst>
            <c:ext xmlns:c16="http://schemas.microsoft.com/office/drawing/2014/chart" uri="{C3380CC4-5D6E-409C-BE32-E72D297353CC}">
              <c16:uniqueId val="{00000001-CB3C-41BC-B8AA-356FE93A0F2E}"/>
            </c:ext>
          </c:extLst>
        </c:ser>
        <c:ser>
          <c:idx val="2"/>
          <c:order val="2"/>
          <c:tx>
            <c:strRef>
              <c:f>キャッシュフロー分析!$D$3</c:f>
              <c:strCache>
                <c:ptCount val="1"/>
                <c:pt idx="0">
                  <c:v>当期</c:v>
                </c:pt>
              </c:strCache>
            </c:strRef>
          </c:tx>
          <c:spPr>
            <a:solidFill>
              <a:schemeClr val="accent6">
                <a:lumMod val="40000"/>
                <a:lumOff val="60000"/>
              </a:schemeClr>
            </a:solidFill>
            <a:ln>
              <a:solidFill>
                <a:schemeClr val="accent6"/>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キャッシュフロー分析!$A$4:$A$7</c:f>
              <c:strCache>
                <c:ptCount val="4"/>
                <c:pt idx="0">
                  <c:v>営業利益</c:v>
                </c:pt>
                <c:pt idx="1">
                  <c:v>減価償却費</c:v>
                </c:pt>
                <c:pt idx="2">
                  <c:v>想定税金
（営業利益の30％）</c:v>
                </c:pt>
                <c:pt idx="3">
                  <c:v>簡易営業CF</c:v>
                </c:pt>
              </c:strCache>
            </c:strRef>
          </c:cat>
          <c:val>
            <c:numRef>
              <c:f>キャッシュフロー分析!$D$4:$D$7</c:f>
              <c:numCache>
                <c:formatCode>#,##0;"▲ "#,##0</c:formatCode>
                <c:ptCount val="4"/>
                <c:pt idx="0">
                  <c:v>0</c:v>
                </c:pt>
                <c:pt idx="1">
                  <c:v>0</c:v>
                </c:pt>
                <c:pt idx="2">
                  <c:v>0</c:v>
                </c:pt>
                <c:pt idx="3">
                  <c:v>0</c:v>
                </c:pt>
              </c:numCache>
            </c:numRef>
          </c:val>
          <c:extLst>
            <c:ext xmlns:c16="http://schemas.microsoft.com/office/drawing/2014/chart" uri="{C3380CC4-5D6E-409C-BE32-E72D297353CC}">
              <c16:uniqueId val="{00000002-CB3C-41BC-B8AA-356FE93A0F2E}"/>
            </c:ext>
          </c:extLst>
        </c:ser>
        <c:dLbls>
          <c:dLblPos val="outEnd"/>
          <c:showLegendKey val="0"/>
          <c:showVal val="1"/>
          <c:showCatName val="0"/>
          <c:showSerName val="0"/>
          <c:showPercent val="0"/>
          <c:showBubbleSize val="0"/>
        </c:dLbls>
        <c:gapWidth val="219"/>
        <c:overlap val="-27"/>
        <c:axId val="906389704"/>
        <c:axId val="906390488"/>
        <c:extLst>
          <c:ext xmlns:c15="http://schemas.microsoft.com/office/drawing/2012/chart" uri="{02D57815-91ED-43cb-92C2-25804820EDAC}">
            <c15:filteredBarSeries>
              <c15:ser>
                <c:idx val="0"/>
                <c:order val="0"/>
                <c:tx>
                  <c:strRef>
                    <c:extLst>
                      <c:ext uri="{02D57815-91ED-43cb-92C2-25804820EDAC}">
                        <c15:formulaRef>
                          <c15:sqref>キャッシュフロー分析!$B$3</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キャッシュフロー分析!$A$4:$A$7</c15:sqref>
                        </c15:formulaRef>
                      </c:ext>
                    </c:extLst>
                    <c:strCache>
                      <c:ptCount val="4"/>
                      <c:pt idx="0">
                        <c:v>営業利益</c:v>
                      </c:pt>
                      <c:pt idx="1">
                        <c:v>減価償却費</c:v>
                      </c:pt>
                      <c:pt idx="2">
                        <c:v>想定税金
（営業利益の30％）</c:v>
                      </c:pt>
                      <c:pt idx="3">
                        <c:v>簡易営業CF</c:v>
                      </c:pt>
                    </c:strCache>
                  </c:strRef>
                </c:cat>
                <c:val>
                  <c:numRef>
                    <c:extLst>
                      <c:ext uri="{02D57815-91ED-43cb-92C2-25804820EDAC}">
                        <c15:formulaRef>
                          <c15:sqref>キャッシュフロー分析!$B$4:$B$7</c15:sqref>
                        </c15:formulaRef>
                      </c:ext>
                    </c:extLst>
                    <c:numCache>
                      <c:formatCode>@</c:formatCode>
                      <c:ptCount val="4"/>
                    </c:numCache>
                  </c:numRef>
                </c:val>
                <c:extLst>
                  <c:ext xmlns:c16="http://schemas.microsoft.com/office/drawing/2014/chart" uri="{C3380CC4-5D6E-409C-BE32-E72D297353CC}">
                    <c16:uniqueId val="{00000000-CB3C-41BC-B8AA-356FE93A0F2E}"/>
                  </c:ext>
                </c:extLst>
              </c15:ser>
            </c15:filteredBarSeries>
          </c:ext>
        </c:extLst>
      </c:barChart>
      <c:catAx>
        <c:axId val="90638970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06390488"/>
        <c:crosses val="autoZero"/>
        <c:auto val="1"/>
        <c:lblAlgn val="ctr"/>
        <c:lblOffset val="100"/>
        <c:noMultiLvlLbl val="0"/>
      </c:catAx>
      <c:valAx>
        <c:axId val="906390488"/>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out"/>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063897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11</xdr:col>
      <xdr:colOff>794657</xdr:colOff>
      <xdr:row>17</xdr:row>
      <xdr:rowOff>132308</xdr:rowOff>
    </xdr:from>
    <xdr:to>
      <xdr:col>14</xdr:col>
      <xdr:colOff>244021</xdr:colOff>
      <xdr:row>21</xdr:row>
      <xdr:rowOff>69547</xdr:rowOff>
    </xdr:to>
    <xdr:pic>
      <xdr:nvPicPr>
        <xdr:cNvPr id="4" name="図 3">
          <a:extLst>
            <a:ext uri="{FF2B5EF4-FFF2-40B4-BE49-F238E27FC236}">
              <a16:creationId xmlns:a16="http://schemas.microsoft.com/office/drawing/2014/main" id="{090C7364-2149-321A-3BE1-5E0106EDC4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72800" y="7164479"/>
          <a:ext cx="2225221" cy="15918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190500</xdr:colOff>
      <xdr:row>1</xdr:row>
      <xdr:rowOff>158750</xdr:rowOff>
    </xdr:from>
    <xdr:to>
      <xdr:col>16</xdr:col>
      <xdr:colOff>472778</xdr:colOff>
      <xdr:row>10</xdr:row>
      <xdr:rowOff>126500</xdr:rowOff>
    </xdr:to>
    <xdr:grpSp>
      <xdr:nvGrpSpPr>
        <xdr:cNvPr id="6" name="グループ化 5">
          <a:extLst>
            <a:ext uri="{FF2B5EF4-FFF2-40B4-BE49-F238E27FC236}">
              <a16:creationId xmlns:a16="http://schemas.microsoft.com/office/drawing/2014/main" id="{26EE876B-CED7-A196-9E6F-32E38804936C}"/>
            </a:ext>
          </a:extLst>
        </xdr:cNvPr>
        <xdr:cNvGrpSpPr>
          <a:grpSpLocks noChangeAspect="1"/>
        </xdr:cNvGrpSpPr>
      </xdr:nvGrpSpPr>
      <xdr:grpSpPr>
        <a:xfrm>
          <a:off x="7476473" y="555408"/>
          <a:ext cx="6200826" cy="3537667"/>
          <a:chOff x="8815917" y="1566333"/>
          <a:chExt cx="7791219" cy="4381890"/>
        </a:xfrm>
      </xdr:grpSpPr>
      <xdr:pic>
        <xdr:nvPicPr>
          <xdr:cNvPr id="2" name="table">
            <a:extLst>
              <a:ext uri="{FF2B5EF4-FFF2-40B4-BE49-F238E27FC236}">
                <a16:creationId xmlns:a16="http://schemas.microsoft.com/office/drawing/2014/main" id="{7DF31DB1-B8D2-13EA-83AD-9D6313BFECE5}"/>
              </a:ext>
            </a:extLst>
          </xdr:cNvPr>
          <xdr:cNvPicPr>
            <a:picLocks noChangeAspect="1"/>
          </xdr:cNvPicPr>
        </xdr:nvPicPr>
        <xdr:blipFill>
          <a:blip xmlns:r="http://schemas.openxmlformats.org/officeDocument/2006/relationships" r:embed="rId1"/>
          <a:stretch>
            <a:fillRect/>
          </a:stretch>
        </xdr:blipFill>
        <xdr:spPr>
          <a:xfrm>
            <a:off x="8837888" y="2471836"/>
            <a:ext cx="7769248" cy="3476387"/>
          </a:xfrm>
          <a:prstGeom prst="rect">
            <a:avLst/>
          </a:prstGeom>
        </xdr:spPr>
      </xdr:pic>
      <xdr:sp macro="" textlink="">
        <xdr:nvSpPr>
          <xdr:cNvPr id="3" name="四角形: 角を丸くする 2">
            <a:extLst>
              <a:ext uri="{FF2B5EF4-FFF2-40B4-BE49-F238E27FC236}">
                <a16:creationId xmlns:a16="http://schemas.microsoft.com/office/drawing/2014/main" id="{648265C4-7ED5-45E1-7F59-0334CA9835D5}"/>
              </a:ext>
            </a:extLst>
          </xdr:cNvPr>
          <xdr:cNvSpPr/>
        </xdr:nvSpPr>
        <xdr:spPr>
          <a:xfrm>
            <a:off x="8815917" y="1583066"/>
            <a:ext cx="3906596" cy="640080"/>
          </a:xfrm>
          <a:prstGeom prst="roundRect">
            <a:avLst/>
          </a:prstGeom>
          <a:solidFill>
            <a:srgbClr val="4FB9A7"/>
          </a:solidFill>
          <a:ln>
            <a:solidFill>
              <a:srgbClr val="4FB9A7"/>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2400" b="1"/>
              <a:t>50</a:t>
            </a:r>
            <a:r>
              <a:rPr kumimoji="1" lang="ja-JP" altLang="en-US" sz="2400" b="1"/>
              <a:t>％超の議決権</a:t>
            </a:r>
            <a:endParaRPr kumimoji="1" lang="en-US" altLang="ja-JP" sz="2400" b="1"/>
          </a:p>
        </xdr:txBody>
      </xdr:sp>
      <xdr:sp macro="" textlink="">
        <xdr:nvSpPr>
          <xdr:cNvPr id="4" name="四角形: 角を丸くする 3">
            <a:extLst>
              <a:ext uri="{FF2B5EF4-FFF2-40B4-BE49-F238E27FC236}">
                <a16:creationId xmlns:a16="http://schemas.microsoft.com/office/drawing/2014/main" id="{7E137E1F-EB1E-04E3-9C4E-8E39827E91EC}"/>
              </a:ext>
            </a:extLst>
          </xdr:cNvPr>
          <xdr:cNvSpPr/>
        </xdr:nvSpPr>
        <xdr:spPr>
          <a:xfrm>
            <a:off x="12773206" y="1566333"/>
            <a:ext cx="3793404" cy="640080"/>
          </a:xfrm>
          <a:prstGeom prst="roundRect">
            <a:avLst/>
          </a:prstGeom>
          <a:solidFill>
            <a:srgbClr val="4FB9A7"/>
          </a:solidFill>
          <a:ln>
            <a:solidFill>
              <a:srgbClr val="4FB9A7"/>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2400" b="1"/>
              <a:t>3</a:t>
            </a:r>
            <a:r>
              <a:rPr kumimoji="1" lang="ja-JP" altLang="en-US" sz="2400" b="1"/>
              <a:t>分の</a:t>
            </a:r>
            <a:r>
              <a:rPr kumimoji="1" lang="en-US" altLang="ja-JP" sz="2400" b="1"/>
              <a:t>2</a:t>
            </a:r>
            <a:r>
              <a:rPr kumimoji="1" lang="ja-JP" altLang="en-US" sz="2400" b="1"/>
              <a:t>以上の議決権</a:t>
            </a:r>
            <a:endParaRPr kumimoji="1" lang="en-US" altLang="ja-JP" sz="2400" b="1"/>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54429</xdr:colOff>
      <xdr:row>3</xdr:row>
      <xdr:rowOff>272142</xdr:rowOff>
    </xdr:from>
    <xdr:to>
      <xdr:col>16</xdr:col>
      <xdr:colOff>719493</xdr:colOff>
      <xdr:row>18</xdr:row>
      <xdr:rowOff>258535</xdr:rowOff>
    </xdr:to>
    <xdr:pic>
      <xdr:nvPicPr>
        <xdr:cNvPr id="2" name="図 1">
          <a:extLst>
            <a:ext uri="{FF2B5EF4-FFF2-40B4-BE49-F238E27FC236}">
              <a16:creationId xmlns:a16="http://schemas.microsoft.com/office/drawing/2014/main" id="{291D8F5A-B157-3AD0-0475-B2E3ED4190B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535"/>
        <a:stretch/>
      </xdr:blipFill>
      <xdr:spPr>
        <a:xfrm>
          <a:off x="7334250" y="1455963"/>
          <a:ext cx="6665814" cy="590550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780142</xdr:colOff>
      <xdr:row>1</xdr:row>
      <xdr:rowOff>81646</xdr:rowOff>
    </xdr:from>
    <xdr:to>
      <xdr:col>16</xdr:col>
      <xdr:colOff>780141</xdr:colOff>
      <xdr:row>6</xdr:row>
      <xdr:rowOff>381004</xdr:rowOff>
    </xdr:to>
    <xdr:graphicFrame macro="">
      <xdr:nvGraphicFramePr>
        <xdr:cNvPr id="2" name="グラフ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234\&#38306;&#36899;&#20250;&#31038;\&#20154;&#20107;\&#32102;&#19982;&#19968;&#35239;%20%2011&#24180;&#2423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pleasuresupport.sharepoint.com/&#20154;&#20107;/&#32102;&#19982;&#19968;&#35239;%20%2011&#24180;&#2423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４月"/>
      <sheetName val="５月"/>
      <sheetName val="６月"/>
      <sheetName val="７月"/>
      <sheetName val="８月"/>
      <sheetName val="９月"/>
      <sheetName val="上半期計"/>
      <sheetName val="１０月"/>
      <sheetName val="１１月"/>
      <sheetName val="１２月"/>
      <sheetName val="１月"/>
      <sheetName val="２月"/>
      <sheetName val="３月"/>
      <sheetName val="下半期計"/>
      <sheetName val="給与合計"/>
      <sheetName val="夏季賞与"/>
      <sheetName val="年末賞与"/>
      <sheetName val="賞与合計"/>
      <sheetName val="総合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４月"/>
      <sheetName val="５月"/>
      <sheetName val="６月"/>
      <sheetName val="７月"/>
      <sheetName val="８月"/>
      <sheetName val="９月"/>
      <sheetName val="上半期計"/>
      <sheetName val="１０月"/>
      <sheetName val="１１月"/>
      <sheetName val="１２月"/>
      <sheetName val="１月"/>
      <sheetName val="２月"/>
      <sheetName val="３月"/>
      <sheetName val="下半期計"/>
      <sheetName val="給与合計"/>
      <sheetName val="夏季賞与"/>
      <sheetName val="年末賞与"/>
      <sheetName val="賞与合計"/>
      <sheetName val="総合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persons/person.xml><?xml version="1.0" encoding="utf-8"?>
<personList xmlns="http://schemas.microsoft.com/office/spreadsheetml/2018/threadedcomments" xmlns:x="http://schemas.openxmlformats.org/spreadsheetml/2006/main">
  <person displayName="fukao sakiko" id="{484C1384-9F3C-4BBB-8457-D7BD031ECA67}" userId="84c3e57b0e850fff" providerId="Windows Live"/>
</personList>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8" dT="2022-10-22T14:17:24.07" personId="{484C1384-9F3C-4BBB-8457-D7BD031ECA67}" id="{459C8645-B6A8-467C-8112-1D4FE5EC7469}">
    <text>西暦で入力 例.2022年8月
決算書の直近月を入力</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59999389629810485"/>
  </sheetPr>
  <dimension ref="A1:AA23"/>
  <sheetViews>
    <sheetView tabSelected="1" view="pageBreakPreview" zoomScale="70" zoomScaleNormal="70" zoomScaleSheetLayoutView="70" workbookViewId="0">
      <selection activeCell="L8" sqref="L8"/>
    </sheetView>
  </sheetViews>
  <sheetFormatPr defaultColWidth="12.19921875" defaultRowHeight="32.4" customHeight="1" x14ac:dyDescent="0.45"/>
  <cols>
    <col min="1" max="16384" width="12.19921875" style="26"/>
  </cols>
  <sheetData>
    <row r="1" spans="1:27" ht="32.4" customHeight="1" x14ac:dyDescent="0.45">
      <c r="A1" s="28"/>
      <c r="B1" s="29"/>
      <c r="C1" s="29"/>
      <c r="D1" s="29"/>
      <c r="E1" s="29"/>
      <c r="F1" s="29"/>
      <c r="G1" s="29"/>
      <c r="H1" s="29"/>
      <c r="I1" s="29"/>
      <c r="J1" s="29"/>
      <c r="K1" s="29"/>
      <c r="L1" s="29"/>
      <c r="M1" s="29"/>
      <c r="N1" s="29"/>
      <c r="O1" s="30"/>
    </row>
    <row r="2" spans="1:27" ht="32.4" customHeight="1" x14ac:dyDescent="0.35">
      <c r="A2" s="381"/>
      <c r="B2" s="382"/>
      <c r="C2" s="382"/>
      <c r="D2" s="382"/>
      <c r="E2" s="382"/>
      <c r="F2" s="383" t="s">
        <v>0</v>
      </c>
      <c r="G2" s="383"/>
      <c r="H2" s="63"/>
      <c r="I2" s="63"/>
      <c r="J2" s="63"/>
      <c r="K2" s="63"/>
      <c r="L2" s="63"/>
      <c r="M2" s="63"/>
      <c r="N2" s="63"/>
      <c r="O2" s="31"/>
    </row>
    <row r="3" spans="1:27" ht="32.4" customHeight="1" x14ac:dyDescent="0.35">
      <c r="A3" s="381"/>
      <c r="B3" s="382"/>
      <c r="C3" s="382"/>
      <c r="D3" s="382"/>
      <c r="E3" s="382"/>
      <c r="F3" s="383"/>
      <c r="G3" s="383"/>
      <c r="H3" s="63"/>
      <c r="I3" s="63"/>
      <c r="J3" s="63"/>
      <c r="K3" s="63"/>
      <c r="L3" s="63"/>
      <c r="M3" s="63"/>
      <c r="N3" s="63"/>
      <c r="O3" s="31"/>
    </row>
    <row r="4" spans="1:27" ht="32.4" customHeight="1" x14ac:dyDescent="0.35">
      <c r="A4" s="32"/>
      <c r="G4" s="63"/>
      <c r="H4" s="63"/>
      <c r="I4" s="63"/>
      <c r="J4" s="63"/>
      <c r="K4" s="63"/>
      <c r="L4" s="63"/>
      <c r="M4" s="63"/>
      <c r="N4" s="63"/>
      <c r="O4" s="31"/>
    </row>
    <row r="5" spans="1:27" ht="32.4" customHeight="1" x14ac:dyDescent="0.45">
      <c r="A5" s="538" t="s">
        <v>266</v>
      </c>
      <c r="B5" s="539"/>
      <c r="C5" s="539"/>
      <c r="D5" s="539"/>
      <c r="E5" s="539"/>
      <c r="F5" s="539"/>
      <c r="G5" s="539"/>
      <c r="H5" s="539"/>
      <c r="I5" s="539"/>
      <c r="J5" s="539"/>
      <c r="K5" s="539"/>
      <c r="L5" s="539"/>
      <c r="M5" s="539"/>
      <c r="N5" s="539"/>
      <c r="O5" s="540"/>
    </row>
    <row r="6" spans="1:27" ht="32.4" customHeight="1" x14ac:dyDescent="0.45">
      <c r="A6" s="538"/>
      <c r="B6" s="539"/>
      <c r="C6" s="539"/>
      <c r="D6" s="539"/>
      <c r="E6" s="539"/>
      <c r="F6" s="539"/>
      <c r="G6" s="539"/>
      <c r="H6" s="539"/>
      <c r="I6" s="539"/>
      <c r="J6" s="539"/>
      <c r="K6" s="539"/>
      <c r="L6" s="539"/>
      <c r="M6" s="539"/>
      <c r="N6" s="539"/>
      <c r="O6" s="540"/>
    </row>
    <row r="7" spans="1:27" ht="32.4" customHeight="1" x14ac:dyDescent="0.45">
      <c r="A7" s="538"/>
      <c r="B7" s="539"/>
      <c r="C7" s="539"/>
      <c r="D7" s="539"/>
      <c r="E7" s="539"/>
      <c r="F7" s="539"/>
      <c r="G7" s="539"/>
      <c r="H7" s="539"/>
      <c r="I7" s="539"/>
      <c r="J7" s="539"/>
      <c r="K7" s="539"/>
      <c r="L7" s="539"/>
      <c r="M7" s="539"/>
      <c r="N7" s="539"/>
      <c r="O7" s="540"/>
    </row>
    <row r="8" spans="1:27" ht="32.4" customHeight="1" x14ac:dyDescent="0.35">
      <c r="A8" s="34"/>
      <c r="B8" s="64"/>
      <c r="C8" s="64"/>
      <c r="D8" s="65"/>
      <c r="E8" s="65"/>
      <c r="F8" s="390"/>
      <c r="G8" s="391"/>
      <c r="H8" s="391"/>
      <c r="I8" s="391"/>
      <c r="J8" s="391"/>
      <c r="K8" s="64"/>
      <c r="L8" s="64"/>
      <c r="M8" s="64"/>
      <c r="N8" s="64"/>
      <c r="O8" s="33"/>
      <c r="P8" s="27"/>
      <c r="Q8" s="27"/>
      <c r="R8" s="27"/>
      <c r="S8" s="27"/>
      <c r="T8" s="27"/>
      <c r="U8" s="27"/>
      <c r="V8" s="27"/>
      <c r="W8" s="27"/>
      <c r="X8" s="27"/>
      <c r="Y8" s="27"/>
      <c r="Z8" s="27"/>
      <c r="AA8" s="27"/>
    </row>
    <row r="9" spans="1:27" ht="32.4" customHeight="1" x14ac:dyDescent="0.45">
      <c r="A9" s="35"/>
      <c r="B9" s="66"/>
      <c r="C9" s="66"/>
      <c r="D9" s="66"/>
      <c r="E9" s="66"/>
      <c r="F9" s="391"/>
      <c r="G9" s="391"/>
      <c r="H9" s="391"/>
      <c r="I9" s="391"/>
      <c r="J9" s="391"/>
      <c r="K9" s="66"/>
      <c r="L9" s="66"/>
      <c r="M9" s="66"/>
      <c r="N9" s="66"/>
      <c r="O9" s="36"/>
      <c r="P9" s="27"/>
      <c r="Q9" s="27"/>
      <c r="R9" s="27"/>
    </row>
    <row r="10" spans="1:27" ht="32.4" customHeight="1" x14ac:dyDescent="0.45">
      <c r="A10" s="35"/>
      <c r="B10" s="66"/>
      <c r="C10" s="66"/>
      <c r="D10" s="66"/>
      <c r="E10" s="66"/>
      <c r="F10" s="67"/>
      <c r="G10" s="68"/>
      <c r="H10" s="67"/>
      <c r="I10" s="68"/>
      <c r="J10" s="67"/>
      <c r="K10" s="66"/>
      <c r="L10" s="66"/>
      <c r="M10" s="66"/>
      <c r="N10" s="66"/>
      <c r="O10" s="36"/>
      <c r="P10" s="27"/>
      <c r="Q10" s="27"/>
      <c r="R10" s="27"/>
    </row>
    <row r="11" spans="1:27" ht="32.4" customHeight="1" x14ac:dyDescent="0.45">
      <c r="A11" s="35"/>
      <c r="B11" s="66"/>
      <c r="C11" s="66"/>
      <c r="D11" s="66"/>
      <c r="E11" s="66"/>
      <c r="F11" s="67"/>
      <c r="G11" s="68"/>
      <c r="H11" s="67"/>
      <c r="I11" s="68"/>
      <c r="J11" s="385"/>
      <c r="K11" s="385"/>
      <c r="L11" s="385"/>
      <c r="M11" s="385"/>
      <c r="N11" s="385"/>
      <c r="O11" s="386"/>
      <c r="P11" s="27"/>
      <c r="Q11" s="27"/>
      <c r="R11" s="27"/>
    </row>
    <row r="12" spans="1:27" ht="32.4" customHeight="1" x14ac:dyDescent="0.25">
      <c r="A12" s="37"/>
      <c r="C12" s="69"/>
      <c r="D12" s="69"/>
      <c r="E12" s="69"/>
      <c r="F12" s="69"/>
      <c r="G12" s="69"/>
      <c r="H12" s="69"/>
      <c r="I12" s="69"/>
      <c r="J12" s="385"/>
      <c r="K12" s="385"/>
      <c r="L12" s="385"/>
      <c r="M12" s="385"/>
      <c r="N12" s="385"/>
      <c r="O12" s="386"/>
      <c r="P12" s="27"/>
      <c r="Q12" s="27"/>
      <c r="R12" s="27"/>
    </row>
    <row r="13" spans="1:27" ht="32.4" customHeight="1" x14ac:dyDescent="0.2">
      <c r="A13" s="38"/>
      <c r="B13" s="70"/>
      <c r="C13" s="71"/>
      <c r="D13" s="71"/>
      <c r="E13" s="72"/>
      <c r="F13" s="71"/>
      <c r="G13" s="71"/>
      <c r="H13" s="73"/>
      <c r="I13" s="64"/>
      <c r="K13" s="387"/>
      <c r="L13" s="387"/>
      <c r="M13" s="388"/>
      <c r="N13" s="388"/>
      <c r="O13" s="389"/>
      <c r="P13" s="27"/>
      <c r="Q13" s="27"/>
      <c r="R13" s="27"/>
    </row>
    <row r="14" spans="1:27" ht="32.4" customHeight="1" x14ac:dyDescent="0.2">
      <c r="A14" s="38"/>
      <c r="B14" s="70"/>
      <c r="C14" s="71"/>
      <c r="D14" s="71"/>
      <c r="E14" s="72"/>
      <c r="F14" s="71"/>
      <c r="G14" s="71"/>
      <c r="H14" s="73"/>
      <c r="I14" s="64"/>
      <c r="K14" s="387"/>
      <c r="L14" s="387"/>
      <c r="M14" s="388"/>
      <c r="N14" s="388"/>
      <c r="O14" s="389"/>
      <c r="P14" s="27"/>
      <c r="Q14" s="27"/>
      <c r="R14" s="27"/>
    </row>
    <row r="15" spans="1:27" ht="32.4" customHeight="1" x14ac:dyDescent="0.2">
      <c r="A15" s="38"/>
      <c r="B15" s="70"/>
      <c r="C15" s="71"/>
      <c r="D15" s="71"/>
      <c r="E15" s="72"/>
      <c r="F15" s="71"/>
      <c r="G15" s="71"/>
      <c r="H15" s="73"/>
      <c r="I15" s="64"/>
      <c r="J15" s="64"/>
      <c r="K15" s="64"/>
      <c r="L15" s="64"/>
      <c r="M15" s="64"/>
      <c r="O15" s="33"/>
    </row>
    <row r="16" spans="1:27" ht="32.4" customHeight="1" x14ac:dyDescent="0.2">
      <c r="A16" s="38"/>
      <c r="B16" s="70"/>
      <c r="C16" s="71"/>
      <c r="D16" s="71"/>
      <c r="E16" s="74"/>
      <c r="F16" s="71"/>
      <c r="G16" s="71"/>
      <c r="H16" s="73"/>
      <c r="I16" s="64"/>
      <c r="J16" s="64"/>
      <c r="K16" s="64"/>
      <c r="L16" s="64"/>
      <c r="M16" s="64"/>
      <c r="O16" s="33"/>
    </row>
    <row r="17" spans="1:15" ht="32.4" customHeight="1" x14ac:dyDescent="0.2">
      <c r="A17" s="38"/>
      <c r="B17" s="70"/>
      <c r="C17" s="71"/>
      <c r="D17" s="71"/>
      <c r="E17" s="72"/>
      <c r="F17" s="71"/>
      <c r="G17" s="71"/>
      <c r="H17" s="73"/>
      <c r="I17" s="64"/>
      <c r="J17" s="64"/>
      <c r="K17" s="64"/>
      <c r="L17" s="64"/>
      <c r="M17" s="64"/>
      <c r="O17" s="33"/>
    </row>
    <row r="18" spans="1:15" ht="32.4" customHeight="1" x14ac:dyDescent="0.2">
      <c r="A18" s="38"/>
      <c r="B18" s="392"/>
      <c r="C18" s="392"/>
      <c r="D18" s="392"/>
      <c r="E18" s="392"/>
      <c r="F18" s="392"/>
      <c r="I18" s="64"/>
      <c r="J18" s="64"/>
      <c r="K18" s="64"/>
      <c r="L18" s="64"/>
      <c r="M18" s="384"/>
      <c r="N18" s="384"/>
      <c r="O18" s="33"/>
    </row>
    <row r="19" spans="1:15" ht="32.4" customHeight="1" x14ac:dyDescent="0.2">
      <c r="A19" s="32"/>
      <c r="B19" s="70"/>
      <c r="I19" s="75"/>
      <c r="J19" s="64"/>
      <c r="K19" s="64"/>
      <c r="L19" s="64"/>
      <c r="M19" s="384"/>
      <c r="N19" s="384"/>
      <c r="O19" s="33"/>
    </row>
    <row r="20" spans="1:15" ht="32.4" customHeight="1" x14ac:dyDescent="0.2">
      <c r="A20" s="32"/>
      <c r="B20" s="76"/>
      <c r="I20" s="64"/>
      <c r="J20" s="64"/>
      <c r="K20" s="64"/>
      <c r="L20" s="64"/>
      <c r="M20" s="384"/>
      <c r="N20" s="384"/>
      <c r="O20" s="33"/>
    </row>
    <row r="21" spans="1:15" ht="32.4" customHeight="1" x14ac:dyDescent="0.2">
      <c r="A21" s="32"/>
      <c r="B21" s="76"/>
      <c r="K21" s="64"/>
      <c r="L21" s="64"/>
      <c r="M21" s="384"/>
      <c r="N21" s="384"/>
      <c r="O21" s="33"/>
    </row>
    <row r="22" spans="1:15" ht="32.4" customHeight="1" x14ac:dyDescent="0.2">
      <c r="A22" s="32"/>
      <c r="K22" s="64"/>
      <c r="L22" s="64"/>
      <c r="M22" s="64"/>
      <c r="O22" s="33"/>
    </row>
    <row r="23" spans="1:15" ht="32.4" customHeight="1" thickBot="1" x14ac:dyDescent="0.25">
      <c r="A23" s="39"/>
      <c r="B23" s="40"/>
      <c r="C23" s="40"/>
      <c r="D23" s="40"/>
      <c r="E23" s="40"/>
      <c r="F23" s="40"/>
      <c r="G23" s="40"/>
      <c r="H23" s="40"/>
      <c r="I23" s="40"/>
      <c r="J23" s="40"/>
      <c r="K23" s="41"/>
      <c r="L23" s="41"/>
      <c r="M23" s="41"/>
      <c r="N23" s="41"/>
      <c r="O23" s="42"/>
    </row>
  </sheetData>
  <sheetProtection algorithmName="SHA-512" hashValue="Nqq5ZdgvEXkV595GaMT9Vq+y34RARM11QN/RnaTlwMiG4kwwcjVQMpO7AdmRjgsfSptbHXSjJ47viR4pp0SEBw==" saltValue="7n9ip8fDKAEntgq4wGqYMA==" spinCount="100000" sheet="1" objects="1" scenarios="1"/>
  <mergeCells count="9">
    <mergeCell ref="A2:E3"/>
    <mergeCell ref="F2:G3"/>
    <mergeCell ref="M18:N21"/>
    <mergeCell ref="J11:O12"/>
    <mergeCell ref="K13:L14"/>
    <mergeCell ref="M13:O14"/>
    <mergeCell ref="A5:O7"/>
    <mergeCell ref="F8:J9"/>
    <mergeCell ref="B18:F18"/>
  </mergeCells>
  <phoneticPr fontId="3"/>
  <conditionalFormatting sqref="A2:E3">
    <cfRule type="containsBlanks" dxfId="8" priority="2">
      <formula>LEN(TRIM(A2))=0</formula>
    </cfRule>
  </conditionalFormatting>
  <conditionalFormatting sqref="F8:J9">
    <cfRule type="containsBlanks" dxfId="7" priority="1">
      <formula>LEN(TRIM(F8))=0</formula>
    </cfRule>
  </conditionalFormatting>
  <printOptions horizontalCentered="1" verticalCentered="1"/>
  <pageMargins left="0.23622047244094491" right="0.23622047244094491" top="0.19685039370078741" bottom="0.39370078740157483" header="0.31496062992125984" footer="0.11811023622047245"/>
  <pageSetup paperSize="8" scale="72"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81F92-3DDF-4BC0-A50B-92ED134204CB}">
  <sheetPr>
    <tabColor theme="5" tint="0.59999389629810485"/>
  </sheetPr>
  <dimension ref="A1:IU70"/>
  <sheetViews>
    <sheetView view="pageBreakPreview" zoomScale="78" zoomScaleNormal="76" zoomScaleSheetLayoutView="70" workbookViewId="0">
      <selection activeCell="L8" sqref="L8 L3"/>
    </sheetView>
  </sheetViews>
  <sheetFormatPr defaultRowHeight="23.85" customHeight="1" x14ac:dyDescent="0.45"/>
  <cols>
    <col min="1" max="1" width="21.8984375" style="5" bestFit="1" customWidth="1"/>
    <col min="2" max="4" width="9.09765625" style="4" customWidth="1"/>
    <col min="5" max="5" width="22.8984375" style="5" bestFit="1" customWidth="1"/>
    <col min="6" max="8" width="9.09765625" style="4" customWidth="1"/>
    <col min="9" max="9" width="2.3984375" style="2" customWidth="1"/>
    <col min="10" max="10" width="27.5" style="3" customWidth="1"/>
    <col min="11" max="12" width="9.09765625" style="2" customWidth="1"/>
    <col min="13" max="13" width="9.09765625" style="4" customWidth="1"/>
    <col min="14" max="14" width="2.3984375" style="2" customWidth="1"/>
    <col min="15" max="15" width="5" style="2" customWidth="1"/>
    <col min="16" max="16" width="15.09765625" style="2" customWidth="1"/>
    <col min="17" max="18" width="9.09765625" style="2" customWidth="1"/>
    <col min="19" max="19" width="9.09765625" style="4" customWidth="1"/>
    <col min="20" max="20" width="10.8984375" style="2" hidden="1" customWidth="1"/>
    <col min="21" max="21" width="18.3984375" style="1" hidden="1" customWidth="1"/>
    <col min="22" max="22" width="15.09765625" style="1" hidden="1" customWidth="1"/>
    <col min="23" max="31" width="15.09765625" style="1" customWidth="1"/>
    <col min="32" max="260" width="9" style="1"/>
    <col min="261" max="261" width="18" style="1" customWidth="1"/>
    <col min="262" max="262" width="10.8984375" style="1" customWidth="1"/>
    <col min="263" max="263" width="10.8984375" style="1" bestFit="1" customWidth="1"/>
    <col min="264" max="264" width="18" style="1" customWidth="1"/>
    <col min="265" max="266" width="10.8984375" style="1" customWidth="1"/>
    <col min="267" max="267" width="9" style="1"/>
    <col min="268" max="268" width="22.09765625" style="1" bestFit="1" customWidth="1"/>
    <col min="269" max="270" width="10.8984375" style="1" customWidth="1"/>
    <col min="271" max="271" width="8.09765625" style="1" customWidth="1"/>
    <col min="272" max="272" width="15.09765625" style="1" customWidth="1"/>
    <col min="273" max="274" width="10.8984375" style="1" customWidth="1"/>
    <col min="275" max="287" width="15.09765625" style="1" customWidth="1"/>
    <col min="288" max="516" width="9" style="1"/>
    <col min="517" max="517" width="18" style="1" customWidth="1"/>
    <col min="518" max="518" width="10.8984375" style="1" customWidth="1"/>
    <col min="519" max="519" width="10.8984375" style="1" bestFit="1" customWidth="1"/>
    <col min="520" max="520" width="18" style="1" customWidth="1"/>
    <col min="521" max="522" width="10.8984375" style="1" customWidth="1"/>
    <col min="523" max="523" width="9" style="1"/>
    <col min="524" max="524" width="22.09765625" style="1" bestFit="1" customWidth="1"/>
    <col min="525" max="526" width="10.8984375" style="1" customWidth="1"/>
    <col min="527" max="527" width="8.09765625" style="1" customWidth="1"/>
    <col min="528" max="528" width="15.09765625" style="1" customWidth="1"/>
    <col min="529" max="530" width="10.8984375" style="1" customWidth="1"/>
    <col min="531" max="543" width="15.09765625" style="1" customWidth="1"/>
    <col min="544" max="772" width="9" style="1"/>
    <col min="773" max="773" width="18" style="1" customWidth="1"/>
    <col min="774" max="774" width="10.8984375" style="1" customWidth="1"/>
    <col min="775" max="775" width="10.8984375" style="1" bestFit="1" customWidth="1"/>
    <col min="776" max="776" width="18" style="1" customWidth="1"/>
    <col min="777" max="778" width="10.8984375" style="1" customWidth="1"/>
    <col min="779" max="779" width="9" style="1"/>
    <col min="780" max="780" width="22.09765625" style="1" bestFit="1" customWidth="1"/>
    <col min="781" max="782" width="10.8984375" style="1" customWidth="1"/>
    <col min="783" max="783" width="8.09765625" style="1" customWidth="1"/>
    <col min="784" max="784" width="15.09765625" style="1" customWidth="1"/>
    <col min="785" max="786" width="10.8984375" style="1" customWidth="1"/>
    <col min="787" max="799" width="15.09765625" style="1" customWidth="1"/>
    <col min="800" max="1028" width="9" style="1"/>
    <col min="1029" max="1029" width="18" style="1" customWidth="1"/>
    <col min="1030" max="1030" width="10.8984375" style="1" customWidth="1"/>
    <col min="1031" max="1031" width="10.8984375" style="1" bestFit="1" customWidth="1"/>
    <col min="1032" max="1032" width="18" style="1" customWidth="1"/>
    <col min="1033" max="1034" width="10.8984375" style="1" customWidth="1"/>
    <col min="1035" max="1035" width="9" style="1"/>
    <col min="1036" max="1036" width="22.09765625" style="1" bestFit="1" customWidth="1"/>
    <col min="1037" max="1038" width="10.8984375" style="1" customWidth="1"/>
    <col min="1039" max="1039" width="8.09765625" style="1" customWidth="1"/>
    <col min="1040" max="1040" width="15.09765625" style="1" customWidth="1"/>
    <col min="1041" max="1042" width="10.8984375" style="1" customWidth="1"/>
    <col min="1043" max="1055" width="15.09765625" style="1" customWidth="1"/>
    <col min="1056" max="1284" width="9" style="1"/>
    <col min="1285" max="1285" width="18" style="1" customWidth="1"/>
    <col min="1286" max="1286" width="10.8984375" style="1" customWidth="1"/>
    <col min="1287" max="1287" width="10.8984375" style="1" bestFit="1" customWidth="1"/>
    <col min="1288" max="1288" width="18" style="1" customWidth="1"/>
    <col min="1289" max="1290" width="10.8984375" style="1" customWidth="1"/>
    <col min="1291" max="1291" width="9" style="1"/>
    <col min="1292" max="1292" width="22.09765625" style="1" bestFit="1" customWidth="1"/>
    <col min="1293" max="1294" width="10.8984375" style="1" customWidth="1"/>
    <col min="1295" max="1295" width="8.09765625" style="1" customWidth="1"/>
    <col min="1296" max="1296" width="15.09765625" style="1" customWidth="1"/>
    <col min="1297" max="1298" width="10.8984375" style="1" customWidth="1"/>
    <col min="1299" max="1311" width="15.09765625" style="1" customWidth="1"/>
    <col min="1312" max="1540" width="9" style="1"/>
    <col min="1541" max="1541" width="18" style="1" customWidth="1"/>
    <col min="1542" max="1542" width="10.8984375" style="1" customWidth="1"/>
    <col min="1543" max="1543" width="10.8984375" style="1" bestFit="1" customWidth="1"/>
    <col min="1544" max="1544" width="18" style="1" customWidth="1"/>
    <col min="1545" max="1546" width="10.8984375" style="1" customWidth="1"/>
    <col min="1547" max="1547" width="9" style="1"/>
    <col min="1548" max="1548" width="22.09765625" style="1" bestFit="1" customWidth="1"/>
    <col min="1549" max="1550" width="10.8984375" style="1" customWidth="1"/>
    <col min="1551" max="1551" width="8.09765625" style="1" customWidth="1"/>
    <col min="1552" max="1552" width="15.09765625" style="1" customWidth="1"/>
    <col min="1553" max="1554" width="10.8984375" style="1" customWidth="1"/>
    <col min="1555" max="1567" width="15.09765625" style="1" customWidth="1"/>
    <col min="1568" max="1796" width="9" style="1"/>
    <col min="1797" max="1797" width="18" style="1" customWidth="1"/>
    <col min="1798" max="1798" width="10.8984375" style="1" customWidth="1"/>
    <col min="1799" max="1799" width="10.8984375" style="1" bestFit="1" customWidth="1"/>
    <col min="1800" max="1800" width="18" style="1" customWidth="1"/>
    <col min="1801" max="1802" width="10.8984375" style="1" customWidth="1"/>
    <col min="1803" max="1803" width="9" style="1"/>
    <col min="1804" max="1804" width="22.09765625" style="1" bestFit="1" customWidth="1"/>
    <col min="1805" max="1806" width="10.8984375" style="1" customWidth="1"/>
    <col min="1807" max="1807" width="8.09765625" style="1" customWidth="1"/>
    <col min="1808" max="1808" width="15.09765625" style="1" customWidth="1"/>
    <col min="1809" max="1810" width="10.8984375" style="1" customWidth="1"/>
    <col min="1811" max="1823" width="15.09765625" style="1" customWidth="1"/>
    <col min="1824" max="2052" width="9" style="1"/>
    <col min="2053" max="2053" width="18" style="1" customWidth="1"/>
    <col min="2054" max="2054" width="10.8984375" style="1" customWidth="1"/>
    <col min="2055" max="2055" width="10.8984375" style="1" bestFit="1" customWidth="1"/>
    <col min="2056" max="2056" width="18" style="1" customWidth="1"/>
    <col min="2057" max="2058" width="10.8984375" style="1" customWidth="1"/>
    <col min="2059" max="2059" width="9" style="1"/>
    <col min="2060" max="2060" width="22.09765625" style="1" bestFit="1" customWidth="1"/>
    <col min="2061" max="2062" width="10.8984375" style="1" customWidth="1"/>
    <col min="2063" max="2063" width="8.09765625" style="1" customWidth="1"/>
    <col min="2064" max="2064" width="15.09765625" style="1" customWidth="1"/>
    <col min="2065" max="2066" width="10.8984375" style="1" customWidth="1"/>
    <col min="2067" max="2079" width="15.09765625" style="1" customWidth="1"/>
    <col min="2080" max="2308" width="9" style="1"/>
    <col min="2309" max="2309" width="18" style="1" customWidth="1"/>
    <col min="2310" max="2310" width="10.8984375" style="1" customWidth="1"/>
    <col min="2311" max="2311" width="10.8984375" style="1" bestFit="1" customWidth="1"/>
    <col min="2312" max="2312" width="18" style="1" customWidth="1"/>
    <col min="2313" max="2314" width="10.8984375" style="1" customWidth="1"/>
    <col min="2315" max="2315" width="9" style="1"/>
    <col min="2316" max="2316" width="22.09765625" style="1" bestFit="1" customWidth="1"/>
    <col min="2317" max="2318" width="10.8984375" style="1" customWidth="1"/>
    <col min="2319" max="2319" width="8.09765625" style="1" customWidth="1"/>
    <col min="2320" max="2320" width="15.09765625" style="1" customWidth="1"/>
    <col min="2321" max="2322" width="10.8984375" style="1" customWidth="1"/>
    <col min="2323" max="2335" width="15.09765625" style="1" customWidth="1"/>
    <col min="2336" max="2564" width="9" style="1"/>
    <col min="2565" max="2565" width="18" style="1" customWidth="1"/>
    <col min="2566" max="2566" width="10.8984375" style="1" customWidth="1"/>
    <col min="2567" max="2567" width="10.8984375" style="1" bestFit="1" customWidth="1"/>
    <col min="2568" max="2568" width="18" style="1" customWidth="1"/>
    <col min="2569" max="2570" width="10.8984375" style="1" customWidth="1"/>
    <col min="2571" max="2571" width="9" style="1"/>
    <col min="2572" max="2572" width="22.09765625" style="1" bestFit="1" customWidth="1"/>
    <col min="2573" max="2574" width="10.8984375" style="1" customWidth="1"/>
    <col min="2575" max="2575" width="8.09765625" style="1" customWidth="1"/>
    <col min="2576" max="2576" width="15.09765625" style="1" customWidth="1"/>
    <col min="2577" max="2578" width="10.8984375" style="1" customWidth="1"/>
    <col min="2579" max="2591" width="15.09765625" style="1" customWidth="1"/>
    <col min="2592" max="2820" width="9" style="1"/>
    <col min="2821" max="2821" width="18" style="1" customWidth="1"/>
    <col min="2822" max="2822" width="10.8984375" style="1" customWidth="1"/>
    <col min="2823" max="2823" width="10.8984375" style="1" bestFit="1" customWidth="1"/>
    <col min="2824" max="2824" width="18" style="1" customWidth="1"/>
    <col min="2825" max="2826" width="10.8984375" style="1" customWidth="1"/>
    <col min="2827" max="2827" width="9" style="1"/>
    <col min="2828" max="2828" width="22.09765625" style="1" bestFit="1" customWidth="1"/>
    <col min="2829" max="2830" width="10.8984375" style="1" customWidth="1"/>
    <col min="2831" max="2831" width="8.09765625" style="1" customWidth="1"/>
    <col min="2832" max="2832" width="15.09765625" style="1" customWidth="1"/>
    <col min="2833" max="2834" width="10.8984375" style="1" customWidth="1"/>
    <col min="2835" max="2847" width="15.09765625" style="1" customWidth="1"/>
    <col min="2848" max="3076" width="9" style="1"/>
    <col min="3077" max="3077" width="18" style="1" customWidth="1"/>
    <col min="3078" max="3078" width="10.8984375" style="1" customWidth="1"/>
    <col min="3079" max="3079" width="10.8984375" style="1" bestFit="1" customWidth="1"/>
    <col min="3080" max="3080" width="18" style="1" customWidth="1"/>
    <col min="3081" max="3082" width="10.8984375" style="1" customWidth="1"/>
    <col min="3083" max="3083" width="9" style="1"/>
    <col min="3084" max="3084" width="22.09765625" style="1" bestFit="1" customWidth="1"/>
    <col min="3085" max="3086" width="10.8984375" style="1" customWidth="1"/>
    <col min="3087" max="3087" width="8.09765625" style="1" customWidth="1"/>
    <col min="3088" max="3088" width="15.09765625" style="1" customWidth="1"/>
    <col min="3089" max="3090" width="10.8984375" style="1" customWidth="1"/>
    <col min="3091" max="3103" width="15.09765625" style="1" customWidth="1"/>
    <col min="3104" max="3332" width="9" style="1"/>
    <col min="3333" max="3333" width="18" style="1" customWidth="1"/>
    <col min="3334" max="3334" width="10.8984375" style="1" customWidth="1"/>
    <col min="3335" max="3335" width="10.8984375" style="1" bestFit="1" customWidth="1"/>
    <col min="3336" max="3336" width="18" style="1" customWidth="1"/>
    <col min="3337" max="3338" width="10.8984375" style="1" customWidth="1"/>
    <col min="3339" max="3339" width="9" style="1"/>
    <col min="3340" max="3340" width="22.09765625" style="1" bestFit="1" customWidth="1"/>
    <col min="3341" max="3342" width="10.8984375" style="1" customWidth="1"/>
    <col min="3343" max="3343" width="8.09765625" style="1" customWidth="1"/>
    <col min="3344" max="3344" width="15.09765625" style="1" customWidth="1"/>
    <col min="3345" max="3346" width="10.8984375" style="1" customWidth="1"/>
    <col min="3347" max="3359" width="15.09765625" style="1" customWidth="1"/>
    <col min="3360" max="3588" width="9" style="1"/>
    <col min="3589" max="3589" width="18" style="1" customWidth="1"/>
    <col min="3590" max="3590" width="10.8984375" style="1" customWidth="1"/>
    <col min="3591" max="3591" width="10.8984375" style="1" bestFit="1" customWidth="1"/>
    <col min="3592" max="3592" width="18" style="1" customWidth="1"/>
    <col min="3593" max="3594" width="10.8984375" style="1" customWidth="1"/>
    <col min="3595" max="3595" width="9" style="1"/>
    <col min="3596" max="3596" width="22.09765625" style="1" bestFit="1" customWidth="1"/>
    <col min="3597" max="3598" width="10.8984375" style="1" customWidth="1"/>
    <col min="3599" max="3599" width="8.09765625" style="1" customWidth="1"/>
    <col min="3600" max="3600" width="15.09765625" style="1" customWidth="1"/>
    <col min="3601" max="3602" width="10.8984375" style="1" customWidth="1"/>
    <col min="3603" max="3615" width="15.09765625" style="1" customWidth="1"/>
    <col min="3616" max="3844" width="9" style="1"/>
    <col min="3845" max="3845" width="18" style="1" customWidth="1"/>
    <col min="3846" max="3846" width="10.8984375" style="1" customWidth="1"/>
    <col min="3847" max="3847" width="10.8984375" style="1" bestFit="1" customWidth="1"/>
    <col min="3848" max="3848" width="18" style="1" customWidth="1"/>
    <col min="3849" max="3850" width="10.8984375" style="1" customWidth="1"/>
    <col min="3851" max="3851" width="9" style="1"/>
    <col min="3852" max="3852" width="22.09765625" style="1" bestFit="1" customWidth="1"/>
    <col min="3853" max="3854" width="10.8984375" style="1" customWidth="1"/>
    <col min="3855" max="3855" width="8.09765625" style="1" customWidth="1"/>
    <col min="3856" max="3856" width="15.09765625" style="1" customWidth="1"/>
    <col min="3857" max="3858" width="10.8984375" style="1" customWidth="1"/>
    <col min="3859" max="3871" width="15.09765625" style="1" customWidth="1"/>
    <col min="3872" max="4100" width="9" style="1"/>
    <col min="4101" max="4101" width="18" style="1" customWidth="1"/>
    <col min="4102" max="4102" width="10.8984375" style="1" customWidth="1"/>
    <col min="4103" max="4103" width="10.8984375" style="1" bestFit="1" customWidth="1"/>
    <col min="4104" max="4104" width="18" style="1" customWidth="1"/>
    <col min="4105" max="4106" width="10.8984375" style="1" customWidth="1"/>
    <col min="4107" max="4107" width="9" style="1"/>
    <col min="4108" max="4108" width="22.09765625" style="1" bestFit="1" customWidth="1"/>
    <col min="4109" max="4110" width="10.8984375" style="1" customWidth="1"/>
    <col min="4111" max="4111" width="8.09765625" style="1" customWidth="1"/>
    <col min="4112" max="4112" width="15.09765625" style="1" customWidth="1"/>
    <col min="4113" max="4114" width="10.8984375" style="1" customWidth="1"/>
    <col min="4115" max="4127" width="15.09765625" style="1" customWidth="1"/>
    <col min="4128" max="4356" width="9" style="1"/>
    <col min="4357" max="4357" width="18" style="1" customWidth="1"/>
    <col min="4358" max="4358" width="10.8984375" style="1" customWidth="1"/>
    <col min="4359" max="4359" width="10.8984375" style="1" bestFit="1" customWidth="1"/>
    <col min="4360" max="4360" width="18" style="1" customWidth="1"/>
    <col min="4361" max="4362" width="10.8984375" style="1" customWidth="1"/>
    <col min="4363" max="4363" width="9" style="1"/>
    <col min="4364" max="4364" width="22.09765625" style="1" bestFit="1" customWidth="1"/>
    <col min="4365" max="4366" width="10.8984375" style="1" customWidth="1"/>
    <col min="4367" max="4367" width="8.09765625" style="1" customWidth="1"/>
    <col min="4368" max="4368" width="15.09765625" style="1" customWidth="1"/>
    <col min="4369" max="4370" width="10.8984375" style="1" customWidth="1"/>
    <col min="4371" max="4383" width="15.09765625" style="1" customWidth="1"/>
    <col min="4384" max="4612" width="9" style="1"/>
    <col min="4613" max="4613" width="18" style="1" customWidth="1"/>
    <col min="4614" max="4614" width="10.8984375" style="1" customWidth="1"/>
    <col min="4615" max="4615" width="10.8984375" style="1" bestFit="1" customWidth="1"/>
    <col min="4616" max="4616" width="18" style="1" customWidth="1"/>
    <col min="4617" max="4618" width="10.8984375" style="1" customWidth="1"/>
    <col min="4619" max="4619" width="9" style="1"/>
    <col min="4620" max="4620" width="22.09765625" style="1" bestFit="1" customWidth="1"/>
    <col min="4621" max="4622" width="10.8984375" style="1" customWidth="1"/>
    <col min="4623" max="4623" width="8.09765625" style="1" customWidth="1"/>
    <col min="4624" max="4624" width="15.09765625" style="1" customWidth="1"/>
    <col min="4625" max="4626" width="10.8984375" style="1" customWidth="1"/>
    <col min="4627" max="4639" width="15.09765625" style="1" customWidth="1"/>
    <col min="4640" max="4868" width="9" style="1"/>
    <col min="4869" max="4869" width="18" style="1" customWidth="1"/>
    <col min="4870" max="4870" width="10.8984375" style="1" customWidth="1"/>
    <col min="4871" max="4871" width="10.8984375" style="1" bestFit="1" customWidth="1"/>
    <col min="4872" max="4872" width="18" style="1" customWidth="1"/>
    <col min="4873" max="4874" width="10.8984375" style="1" customWidth="1"/>
    <col min="4875" max="4875" width="9" style="1"/>
    <col min="4876" max="4876" width="22.09765625" style="1" bestFit="1" customWidth="1"/>
    <col min="4877" max="4878" width="10.8984375" style="1" customWidth="1"/>
    <col min="4879" max="4879" width="8.09765625" style="1" customWidth="1"/>
    <col min="4880" max="4880" width="15.09765625" style="1" customWidth="1"/>
    <col min="4881" max="4882" width="10.8984375" style="1" customWidth="1"/>
    <col min="4883" max="4895" width="15.09765625" style="1" customWidth="1"/>
    <col min="4896" max="5124" width="9" style="1"/>
    <col min="5125" max="5125" width="18" style="1" customWidth="1"/>
    <col min="5126" max="5126" width="10.8984375" style="1" customWidth="1"/>
    <col min="5127" max="5127" width="10.8984375" style="1" bestFit="1" customWidth="1"/>
    <col min="5128" max="5128" width="18" style="1" customWidth="1"/>
    <col min="5129" max="5130" width="10.8984375" style="1" customWidth="1"/>
    <col min="5131" max="5131" width="9" style="1"/>
    <col min="5132" max="5132" width="22.09765625" style="1" bestFit="1" customWidth="1"/>
    <col min="5133" max="5134" width="10.8984375" style="1" customWidth="1"/>
    <col min="5135" max="5135" width="8.09765625" style="1" customWidth="1"/>
    <col min="5136" max="5136" width="15.09765625" style="1" customWidth="1"/>
    <col min="5137" max="5138" width="10.8984375" style="1" customWidth="1"/>
    <col min="5139" max="5151" width="15.09765625" style="1" customWidth="1"/>
    <col min="5152" max="5380" width="9" style="1"/>
    <col min="5381" max="5381" width="18" style="1" customWidth="1"/>
    <col min="5382" max="5382" width="10.8984375" style="1" customWidth="1"/>
    <col min="5383" max="5383" width="10.8984375" style="1" bestFit="1" customWidth="1"/>
    <col min="5384" max="5384" width="18" style="1" customWidth="1"/>
    <col min="5385" max="5386" width="10.8984375" style="1" customWidth="1"/>
    <col min="5387" max="5387" width="9" style="1"/>
    <col min="5388" max="5388" width="22.09765625" style="1" bestFit="1" customWidth="1"/>
    <col min="5389" max="5390" width="10.8984375" style="1" customWidth="1"/>
    <col min="5391" max="5391" width="8.09765625" style="1" customWidth="1"/>
    <col min="5392" max="5392" width="15.09765625" style="1" customWidth="1"/>
    <col min="5393" max="5394" width="10.8984375" style="1" customWidth="1"/>
    <col min="5395" max="5407" width="15.09765625" style="1" customWidth="1"/>
    <col min="5408" max="5636" width="9" style="1"/>
    <col min="5637" max="5637" width="18" style="1" customWidth="1"/>
    <col min="5638" max="5638" width="10.8984375" style="1" customWidth="1"/>
    <col min="5639" max="5639" width="10.8984375" style="1" bestFit="1" customWidth="1"/>
    <col min="5640" max="5640" width="18" style="1" customWidth="1"/>
    <col min="5641" max="5642" width="10.8984375" style="1" customWidth="1"/>
    <col min="5643" max="5643" width="9" style="1"/>
    <col min="5644" max="5644" width="22.09765625" style="1" bestFit="1" customWidth="1"/>
    <col min="5645" max="5646" width="10.8984375" style="1" customWidth="1"/>
    <col min="5647" max="5647" width="8.09765625" style="1" customWidth="1"/>
    <col min="5648" max="5648" width="15.09765625" style="1" customWidth="1"/>
    <col min="5649" max="5650" width="10.8984375" style="1" customWidth="1"/>
    <col min="5651" max="5663" width="15.09765625" style="1" customWidth="1"/>
    <col min="5664" max="5892" width="9" style="1"/>
    <col min="5893" max="5893" width="18" style="1" customWidth="1"/>
    <col min="5894" max="5894" width="10.8984375" style="1" customWidth="1"/>
    <col min="5895" max="5895" width="10.8984375" style="1" bestFit="1" customWidth="1"/>
    <col min="5896" max="5896" width="18" style="1" customWidth="1"/>
    <col min="5897" max="5898" width="10.8984375" style="1" customWidth="1"/>
    <col min="5899" max="5899" width="9" style="1"/>
    <col min="5900" max="5900" width="22.09765625" style="1" bestFit="1" customWidth="1"/>
    <col min="5901" max="5902" width="10.8984375" style="1" customWidth="1"/>
    <col min="5903" max="5903" width="8.09765625" style="1" customWidth="1"/>
    <col min="5904" max="5904" width="15.09765625" style="1" customWidth="1"/>
    <col min="5905" max="5906" width="10.8984375" style="1" customWidth="1"/>
    <col min="5907" max="5919" width="15.09765625" style="1" customWidth="1"/>
    <col min="5920" max="6148" width="9" style="1"/>
    <col min="6149" max="6149" width="18" style="1" customWidth="1"/>
    <col min="6150" max="6150" width="10.8984375" style="1" customWidth="1"/>
    <col min="6151" max="6151" width="10.8984375" style="1" bestFit="1" customWidth="1"/>
    <col min="6152" max="6152" width="18" style="1" customWidth="1"/>
    <col min="6153" max="6154" width="10.8984375" style="1" customWidth="1"/>
    <col min="6155" max="6155" width="9" style="1"/>
    <col min="6156" max="6156" width="22.09765625" style="1" bestFit="1" customWidth="1"/>
    <col min="6157" max="6158" width="10.8984375" style="1" customWidth="1"/>
    <col min="6159" max="6159" width="8.09765625" style="1" customWidth="1"/>
    <col min="6160" max="6160" width="15.09765625" style="1" customWidth="1"/>
    <col min="6161" max="6162" width="10.8984375" style="1" customWidth="1"/>
    <col min="6163" max="6175" width="15.09765625" style="1" customWidth="1"/>
    <col min="6176" max="6404" width="9" style="1"/>
    <col min="6405" max="6405" width="18" style="1" customWidth="1"/>
    <col min="6406" max="6406" width="10.8984375" style="1" customWidth="1"/>
    <col min="6407" max="6407" width="10.8984375" style="1" bestFit="1" customWidth="1"/>
    <col min="6408" max="6408" width="18" style="1" customWidth="1"/>
    <col min="6409" max="6410" width="10.8984375" style="1" customWidth="1"/>
    <col min="6411" max="6411" width="9" style="1"/>
    <col min="6412" max="6412" width="22.09765625" style="1" bestFit="1" customWidth="1"/>
    <col min="6413" max="6414" width="10.8984375" style="1" customWidth="1"/>
    <col min="6415" max="6415" width="8.09765625" style="1" customWidth="1"/>
    <col min="6416" max="6416" width="15.09765625" style="1" customWidth="1"/>
    <col min="6417" max="6418" width="10.8984375" style="1" customWidth="1"/>
    <col min="6419" max="6431" width="15.09765625" style="1" customWidth="1"/>
    <col min="6432" max="6660" width="9" style="1"/>
    <col min="6661" max="6661" width="18" style="1" customWidth="1"/>
    <col min="6662" max="6662" width="10.8984375" style="1" customWidth="1"/>
    <col min="6663" max="6663" width="10.8984375" style="1" bestFit="1" customWidth="1"/>
    <col min="6664" max="6664" width="18" style="1" customWidth="1"/>
    <col min="6665" max="6666" width="10.8984375" style="1" customWidth="1"/>
    <col min="6667" max="6667" width="9" style="1"/>
    <col min="6668" max="6668" width="22.09765625" style="1" bestFit="1" customWidth="1"/>
    <col min="6669" max="6670" width="10.8984375" style="1" customWidth="1"/>
    <col min="6671" max="6671" width="8.09765625" style="1" customWidth="1"/>
    <col min="6672" max="6672" width="15.09765625" style="1" customWidth="1"/>
    <col min="6673" max="6674" width="10.8984375" style="1" customWidth="1"/>
    <col min="6675" max="6687" width="15.09765625" style="1" customWidth="1"/>
    <col min="6688" max="6916" width="9" style="1"/>
    <col min="6917" max="6917" width="18" style="1" customWidth="1"/>
    <col min="6918" max="6918" width="10.8984375" style="1" customWidth="1"/>
    <col min="6919" max="6919" width="10.8984375" style="1" bestFit="1" customWidth="1"/>
    <col min="6920" max="6920" width="18" style="1" customWidth="1"/>
    <col min="6921" max="6922" width="10.8984375" style="1" customWidth="1"/>
    <col min="6923" max="6923" width="9" style="1"/>
    <col min="6924" max="6924" width="22.09765625" style="1" bestFit="1" customWidth="1"/>
    <col min="6925" max="6926" width="10.8984375" style="1" customWidth="1"/>
    <col min="6927" max="6927" width="8.09765625" style="1" customWidth="1"/>
    <col min="6928" max="6928" width="15.09765625" style="1" customWidth="1"/>
    <col min="6929" max="6930" width="10.8984375" style="1" customWidth="1"/>
    <col min="6931" max="6943" width="15.09765625" style="1" customWidth="1"/>
    <col min="6944" max="7172" width="9" style="1"/>
    <col min="7173" max="7173" width="18" style="1" customWidth="1"/>
    <col min="7174" max="7174" width="10.8984375" style="1" customWidth="1"/>
    <col min="7175" max="7175" width="10.8984375" style="1" bestFit="1" customWidth="1"/>
    <col min="7176" max="7176" width="18" style="1" customWidth="1"/>
    <col min="7177" max="7178" width="10.8984375" style="1" customWidth="1"/>
    <col min="7179" max="7179" width="9" style="1"/>
    <col min="7180" max="7180" width="22.09765625" style="1" bestFit="1" customWidth="1"/>
    <col min="7181" max="7182" width="10.8984375" style="1" customWidth="1"/>
    <col min="7183" max="7183" width="8.09765625" style="1" customWidth="1"/>
    <col min="7184" max="7184" width="15.09765625" style="1" customWidth="1"/>
    <col min="7185" max="7186" width="10.8984375" style="1" customWidth="1"/>
    <col min="7187" max="7199" width="15.09765625" style="1" customWidth="1"/>
    <col min="7200" max="7428" width="9" style="1"/>
    <col min="7429" max="7429" width="18" style="1" customWidth="1"/>
    <col min="7430" max="7430" width="10.8984375" style="1" customWidth="1"/>
    <col min="7431" max="7431" width="10.8984375" style="1" bestFit="1" customWidth="1"/>
    <col min="7432" max="7432" width="18" style="1" customWidth="1"/>
    <col min="7433" max="7434" width="10.8984375" style="1" customWidth="1"/>
    <col min="7435" max="7435" width="9" style="1"/>
    <col min="7436" max="7436" width="22.09765625" style="1" bestFit="1" customWidth="1"/>
    <col min="7437" max="7438" width="10.8984375" style="1" customWidth="1"/>
    <col min="7439" max="7439" width="8.09765625" style="1" customWidth="1"/>
    <col min="7440" max="7440" width="15.09765625" style="1" customWidth="1"/>
    <col min="7441" max="7442" width="10.8984375" style="1" customWidth="1"/>
    <col min="7443" max="7455" width="15.09765625" style="1" customWidth="1"/>
    <col min="7456" max="7684" width="9" style="1"/>
    <col min="7685" max="7685" width="18" style="1" customWidth="1"/>
    <col min="7686" max="7686" width="10.8984375" style="1" customWidth="1"/>
    <col min="7687" max="7687" width="10.8984375" style="1" bestFit="1" customWidth="1"/>
    <col min="7688" max="7688" width="18" style="1" customWidth="1"/>
    <col min="7689" max="7690" width="10.8984375" style="1" customWidth="1"/>
    <col min="7691" max="7691" width="9" style="1"/>
    <col min="7692" max="7692" width="22.09765625" style="1" bestFit="1" customWidth="1"/>
    <col min="7693" max="7694" width="10.8984375" style="1" customWidth="1"/>
    <col min="7695" max="7695" width="8.09765625" style="1" customWidth="1"/>
    <col min="7696" max="7696" width="15.09765625" style="1" customWidth="1"/>
    <col min="7697" max="7698" width="10.8984375" style="1" customWidth="1"/>
    <col min="7699" max="7711" width="15.09765625" style="1" customWidth="1"/>
    <col min="7712" max="7940" width="9" style="1"/>
    <col min="7941" max="7941" width="18" style="1" customWidth="1"/>
    <col min="7942" max="7942" width="10.8984375" style="1" customWidth="1"/>
    <col min="7943" max="7943" width="10.8984375" style="1" bestFit="1" customWidth="1"/>
    <col min="7944" max="7944" width="18" style="1" customWidth="1"/>
    <col min="7945" max="7946" width="10.8984375" style="1" customWidth="1"/>
    <col min="7947" max="7947" width="9" style="1"/>
    <col min="7948" max="7948" width="22.09765625" style="1" bestFit="1" customWidth="1"/>
    <col min="7949" max="7950" width="10.8984375" style="1" customWidth="1"/>
    <col min="7951" max="7951" width="8.09765625" style="1" customWidth="1"/>
    <col min="7952" max="7952" width="15.09765625" style="1" customWidth="1"/>
    <col min="7953" max="7954" width="10.8984375" style="1" customWidth="1"/>
    <col min="7955" max="7967" width="15.09765625" style="1" customWidth="1"/>
    <col min="7968" max="8196" width="9" style="1"/>
    <col min="8197" max="8197" width="18" style="1" customWidth="1"/>
    <col min="8198" max="8198" width="10.8984375" style="1" customWidth="1"/>
    <col min="8199" max="8199" width="10.8984375" style="1" bestFit="1" customWidth="1"/>
    <col min="8200" max="8200" width="18" style="1" customWidth="1"/>
    <col min="8201" max="8202" width="10.8984375" style="1" customWidth="1"/>
    <col min="8203" max="8203" width="9" style="1"/>
    <col min="8204" max="8204" width="22.09765625" style="1" bestFit="1" customWidth="1"/>
    <col min="8205" max="8206" width="10.8984375" style="1" customWidth="1"/>
    <col min="8207" max="8207" width="8.09765625" style="1" customWidth="1"/>
    <col min="8208" max="8208" width="15.09765625" style="1" customWidth="1"/>
    <col min="8209" max="8210" width="10.8984375" style="1" customWidth="1"/>
    <col min="8211" max="8223" width="15.09765625" style="1" customWidth="1"/>
    <col min="8224" max="8452" width="9" style="1"/>
    <col min="8453" max="8453" width="18" style="1" customWidth="1"/>
    <col min="8454" max="8454" width="10.8984375" style="1" customWidth="1"/>
    <col min="8455" max="8455" width="10.8984375" style="1" bestFit="1" customWidth="1"/>
    <col min="8456" max="8456" width="18" style="1" customWidth="1"/>
    <col min="8457" max="8458" width="10.8984375" style="1" customWidth="1"/>
    <col min="8459" max="8459" width="9" style="1"/>
    <col min="8460" max="8460" width="22.09765625" style="1" bestFit="1" customWidth="1"/>
    <col min="8461" max="8462" width="10.8984375" style="1" customWidth="1"/>
    <col min="8463" max="8463" width="8.09765625" style="1" customWidth="1"/>
    <col min="8464" max="8464" width="15.09765625" style="1" customWidth="1"/>
    <col min="8465" max="8466" width="10.8984375" style="1" customWidth="1"/>
    <col min="8467" max="8479" width="15.09765625" style="1" customWidth="1"/>
    <col min="8480" max="8708" width="9" style="1"/>
    <col min="8709" max="8709" width="18" style="1" customWidth="1"/>
    <col min="8710" max="8710" width="10.8984375" style="1" customWidth="1"/>
    <col min="8711" max="8711" width="10.8984375" style="1" bestFit="1" customWidth="1"/>
    <col min="8712" max="8712" width="18" style="1" customWidth="1"/>
    <col min="8713" max="8714" width="10.8984375" style="1" customWidth="1"/>
    <col min="8715" max="8715" width="9" style="1"/>
    <col min="8716" max="8716" width="22.09765625" style="1" bestFit="1" customWidth="1"/>
    <col min="8717" max="8718" width="10.8984375" style="1" customWidth="1"/>
    <col min="8719" max="8719" width="8.09765625" style="1" customWidth="1"/>
    <col min="8720" max="8720" width="15.09765625" style="1" customWidth="1"/>
    <col min="8721" max="8722" width="10.8984375" style="1" customWidth="1"/>
    <col min="8723" max="8735" width="15.09765625" style="1" customWidth="1"/>
    <col min="8736" max="8964" width="9" style="1"/>
    <col min="8965" max="8965" width="18" style="1" customWidth="1"/>
    <col min="8966" max="8966" width="10.8984375" style="1" customWidth="1"/>
    <col min="8967" max="8967" width="10.8984375" style="1" bestFit="1" customWidth="1"/>
    <col min="8968" max="8968" width="18" style="1" customWidth="1"/>
    <col min="8969" max="8970" width="10.8984375" style="1" customWidth="1"/>
    <col min="8971" max="8971" width="9" style="1"/>
    <col min="8972" max="8972" width="22.09765625" style="1" bestFit="1" customWidth="1"/>
    <col min="8973" max="8974" width="10.8984375" style="1" customWidth="1"/>
    <col min="8975" max="8975" width="8.09765625" style="1" customWidth="1"/>
    <col min="8976" max="8976" width="15.09765625" style="1" customWidth="1"/>
    <col min="8977" max="8978" width="10.8984375" style="1" customWidth="1"/>
    <col min="8979" max="8991" width="15.09765625" style="1" customWidth="1"/>
    <col min="8992" max="9220" width="9" style="1"/>
    <col min="9221" max="9221" width="18" style="1" customWidth="1"/>
    <col min="9222" max="9222" width="10.8984375" style="1" customWidth="1"/>
    <col min="9223" max="9223" width="10.8984375" style="1" bestFit="1" customWidth="1"/>
    <col min="9224" max="9224" width="18" style="1" customWidth="1"/>
    <col min="9225" max="9226" width="10.8984375" style="1" customWidth="1"/>
    <col min="9227" max="9227" width="9" style="1"/>
    <col min="9228" max="9228" width="22.09765625" style="1" bestFit="1" customWidth="1"/>
    <col min="9229" max="9230" width="10.8984375" style="1" customWidth="1"/>
    <col min="9231" max="9231" width="8.09765625" style="1" customWidth="1"/>
    <col min="9232" max="9232" width="15.09765625" style="1" customWidth="1"/>
    <col min="9233" max="9234" width="10.8984375" style="1" customWidth="1"/>
    <col min="9235" max="9247" width="15.09765625" style="1" customWidth="1"/>
    <col min="9248" max="9476" width="9" style="1"/>
    <col min="9477" max="9477" width="18" style="1" customWidth="1"/>
    <col min="9478" max="9478" width="10.8984375" style="1" customWidth="1"/>
    <col min="9479" max="9479" width="10.8984375" style="1" bestFit="1" customWidth="1"/>
    <col min="9480" max="9480" width="18" style="1" customWidth="1"/>
    <col min="9481" max="9482" width="10.8984375" style="1" customWidth="1"/>
    <col min="9483" max="9483" width="9" style="1"/>
    <col min="9484" max="9484" width="22.09765625" style="1" bestFit="1" customWidth="1"/>
    <col min="9485" max="9486" width="10.8984375" style="1" customWidth="1"/>
    <col min="9487" max="9487" width="8.09765625" style="1" customWidth="1"/>
    <col min="9488" max="9488" width="15.09765625" style="1" customWidth="1"/>
    <col min="9489" max="9490" width="10.8984375" style="1" customWidth="1"/>
    <col min="9491" max="9503" width="15.09765625" style="1" customWidth="1"/>
    <col min="9504" max="9732" width="9" style="1"/>
    <col min="9733" max="9733" width="18" style="1" customWidth="1"/>
    <col min="9734" max="9734" width="10.8984375" style="1" customWidth="1"/>
    <col min="9735" max="9735" width="10.8984375" style="1" bestFit="1" customWidth="1"/>
    <col min="9736" max="9736" width="18" style="1" customWidth="1"/>
    <col min="9737" max="9738" width="10.8984375" style="1" customWidth="1"/>
    <col min="9739" max="9739" width="9" style="1"/>
    <col min="9740" max="9740" width="22.09765625" style="1" bestFit="1" customWidth="1"/>
    <col min="9741" max="9742" width="10.8984375" style="1" customWidth="1"/>
    <col min="9743" max="9743" width="8.09765625" style="1" customWidth="1"/>
    <col min="9744" max="9744" width="15.09765625" style="1" customWidth="1"/>
    <col min="9745" max="9746" width="10.8984375" style="1" customWidth="1"/>
    <col min="9747" max="9759" width="15.09765625" style="1" customWidth="1"/>
    <col min="9760" max="9988" width="9" style="1"/>
    <col min="9989" max="9989" width="18" style="1" customWidth="1"/>
    <col min="9990" max="9990" width="10.8984375" style="1" customWidth="1"/>
    <col min="9991" max="9991" width="10.8984375" style="1" bestFit="1" customWidth="1"/>
    <col min="9992" max="9992" width="18" style="1" customWidth="1"/>
    <col min="9993" max="9994" width="10.8984375" style="1" customWidth="1"/>
    <col min="9995" max="9995" width="9" style="1"/>
    <col min="9996" max="9996" width="22.09765625" style="1" bestFit="1" customWidth="1"/>
    <col min="9997" max="9998" width="10.8984375" style="1" customWidth="1"/>
    <col min="9999" max="9999" width="8.09765625" style="1" customWidth="1"/>
    <col min="10000" max="10000" width="15.09765625" style="1" customWidth="1"/>
    <col min="10001" max="10002" width="10.8984375" style="1" customWidth="1"/>
    <col min="10003" max="10015" width="15.09765625" style="1" customWidth="1"/>
    <col min="10016" max="10244" width="9" style="1"/>
    <col min="10245" max="10245" width="18" style="1" customWidth="1"/>
    <col min="10246" max="10246" width="10.8984375" style="1" customWidth="1"/>
    <col min="10247" max="10247" width="10.8984375" style="1" bestFit="1" customWidth="1"/>
    <col min="10248" max="10248" width="18" style="1" customWidth="1"/>
    <col min="10249" max="10250" width="10.8984375" style="1" customWidth="1"/>
    <col min="10251" max="10251" width="9" style="1"/>
    <col min="10252" max="10252" width="22.09765625" style="1" bestFit="1" customWidth="1"/>
    <col min="10253" max="10254" width="10.8984375" style="1" customWidth="1"/>
    <col min="10255" max="10255" width="8.09765625" style="1" customWidth="1"/>
    <col min="10256" max="10256" width="15.09765625" style="1" customWidth="1"/>
    <col min="10257" max="10258" width="10.8984375" style="1" customWidth="1"/>
    <col min="10259" max="10271" width="15.09765625" style="1" customWidth="1"/>
    <col min="10272" max="10500" width="9" style="1"/>
    <col min="10501" max="10501" width="18" style="1" customWidth="1"/>
    <col min="10502" max="10502" width="10.8984375" style="1" customWidth="1"/>
    <col min="10503" max="10503" width="10.8984375" style="1" bestFit="1" customWidth="1"/>
    <col min="10504" max="10504" width="18" style="1" customWidth="1"/>
    <col min="10505" max="10506" width="10.8984375" style="1" customWidth="1"/>
    <col min="10507" max="10507" width="9" style="1"/>
    <col min="10508" max="10508" width="22.09765625" style="1" bestFit="1" customWidth="1"/>
    <col min="10509" max="10510" width="10.8984375" style="1" customWidth="1"/>
    <col min="10511" max="10511" width="8.09765625" style="1" customWidth="1"/>
    <col min="10512" max="10512" width="15.09765625" style="1" customWidth="1"/>
    <col min="10513" max="10514" width="10.8984375" style="1" customWidth="1"/>
    <col min="10515" max="10527" width="15.09765625" style="1" customWidth="1"/>
    <col min="10528" max="10756" width="9" style="1"/>
    <col min="10757" max="10757" width="18" style="1" customWidth="1"/>
    <col min="10758" max="10758" width="10.8984375" style="1" customWidth="1"/>
    <col min="10759" max="10759" width="10.8984375" style="1" bestFit="1" customWidth="1"/>
    <col min="10760" max="10760" width="18" style="1" customWidth="1"/>
    <col min="10761" max="10762" width="10.8984375" style="1" customWidth="1"/>
    <col min="10763" max="10763" width="9" style="1"/>
    <col min="10764" max="10764" width="22.09765625" style="1" bestFit="1" customWidth="1"/>
    <col min="10765" max="10766" width="10.8984375" style="1" customWidth="1"/>
    <col min="10767" max="10767" width="8.09765625" style="1" customWidth="1"/>
    <col min="10768" max="10768" width="15.09765625" style="1" customWidth="1"/>
    <col min="10769" max="10770" width="10.8984375" style="1" customWidth="1"/>
    <col min="10771" max="10783" width="15.09765625" style="1" customWidth="1"/>
    <col min="10784" max="11012" width="9" style="1"/>
    <col min="11013" max="11013" width="18" style="1" customWidth="1"/>
    <col min="11014" max="11014" width="10.8984375" style="1" customWidth="1"/>
    <col min="11015" max="11015" width="10.8984375" style="1" bestFit="1" customWidth="1"/>
    <col min="11016" max="11016" width="18" style="1" customWidth="1"/>
    <col min="11017" max="11018" width="10.8984375" style="1" customWidth="1"/>
    <col min="11019" max="11019" width="9" style="1"/>
    <col min="11020" max="11020" width="22.09765625" style="1" bestFit="1" customWidth="1"/>
    <col min="11021" max="11022" width="10.8984375" style="1" customWidth="1"/>
    <col min="11023" max="11023" width="8.09765625" style="1" customWidth="1"/>
    <col min="11024" max="11024" width="15.09765625" style="1" customWidth="1"/>
    <col min="11025" max="11026" width="10.8984375" style="1" customWidth="1"/>
    <col min="11027" max="11039" width="15.09765625" style="1" customWidth="1"/>
    <col min="11040" max="11268" width="9" style="1"/>
    <col min="11269" max="11269" width="18" style="1" customWidth="1"/>
    <col min="11270" max="11270" width="10.8984375" style="1" customWidth="1"/>
    <col min="11271" max="11271" width="10.8984375" style="1" bestFit="1" customWidth="1"/>
    <col min="11272" max="11272" width="18" style="1" customWidth="1"/>
    <col min="11273" max="11274" width="10.8984375" style="1" customWidth="1"/>
    <col min="11275" max="11275" width="9" style="1"/>
    <col min="11276" max="11276" width="22.09765625" style="1" bestFit="1" customWidth="1"/>
    <col min="11277" max="11278" width="10.8984375" style="1" customWidth="1"/>
    <col min="11279" max="11279" width="8.09765625" style="1" customWidth="1"/>
    <col min="11280" max="11280" width="15.09765625" style="1" customWidth="1"/>
    <col min="11281" max="11282" width="10.8984375" style="1" customWidth="1"/>
    <col min="11283" max="11295" width="15.09765625" style="1" customWidth="1"/>
    <col min="11296" max="11524" width="9" style="1"/>
    <col min="11525" max="11525" width="18" style="1" customWidth="1"/>
    <col min="11526" max="11526" width="10.8984375" style="1" customWidth="1"/>
    <col min="11527" max="11527" width="10.8984375" style="1" bestFit="1" customWidth="1"/>
    <col min="11528" max="11528" width="18" style="1" customWidth="1"/>
    <col min="11529" max="11530" width="10.8984375" style="1" customWidth="1"/>
    <col min="11531" max="11531" width="9" style="1"/>
    <col min="11532" max="11532" width="22.09765625" style="1" bestFit="1" customWidth="1"/>
    <col min="11533" max="11534" width="10.8984375" style="1" customWidth="1"/>
    <col min="11535" max="11535" width="8.09765625" style="1" customWidth="1"/>
    <col min="11536" max="11536" width="15.09765625" style="1" customWidth="1"/>
    <col min="11537" max="11538" width="10.8984375" style="1" customWidth="1"/>
    <col min="11539" max="11551" width="15.09765625" style="1" customWidth="1"/>
    <col min="11552" max="11780" width="9" style="1"/>
    <col min="11781" max="11781" width="18" style="1" customWidth="1"/>
    <col min="11782" max="11782" width="10.8984375" style="1" customWidth="1"/>
    <col min="11783" max="11783" width="10.8984375" style="1" bestFit="1" customWidth="1"/>
    <col min="11784" max="11784" width="18" style="1" customWidth="1"/>
    <col min="11785" max="11786" width="10.8984375" style="1" customWidth="1"/>
    <col min="11787" max="11787" width="9" style="1"/>
    <col min="11788" max="11788" width="22.09765625" style="1" bestFit="1" customWidth="1"/>
    <col min="11789" max="11790" width="10.8984375" style="1" customWidth="1"/>
    <col min="11791" max="11791" width="8.09765625" style="1" customWidth="1"/>
    <col min="11792" max="11792" width="15.09765625" style="1" customWidth="1"/>
    <col min="11793" max="11794" width="10.8984375" style="1" customWidth="1"/>
    <col min="11795" max="11807" width="15.09765625" style="1" customWidth="1"/>
    <col min="11808" max="12036" width="9" style="1"/>
    <col min="12037" max="12037" width="18" style="1" customWidth="1"/>
    <col min="12038" max="12038" width="10.8984375" style="1" customWidth="1"/>
    <col min="12039" max="12039" width="10.8984375" style="1" bestFit="1" customWidth="1"/>
    <col min="12040" max="12040" width="18" style="1" customWidth="1"/>
    <col min="12041" max="12042" width="10.8984375" style="1" customWidth="1"/>
    <col min="12043" max="12043" width="9" style="1"/>
    <col min="12044" max="12044" width="22.09765625" style="1" bestFit="1" customWidth="1"/>
    <col min="12045" max="12046" width="10.8984375" style="1" customWidth="1"/>
    <col min="12047" max="12047" width="8.09765625" style="1" customWidth="1"/>
    <col min="12048" max="12048" width="15.09765625" style="1" customWidth="1"/>
    <col min="12049" max="12050" width="10.8984375" style="1" customWidth="1"/>
    <col min="12051" max="12063" width="15.09765625" style="1" customWidth="1"/>
    <col min="12064" max="12292" width="9" style="1"/>
    <col min="12293" max="12293" width="18" style="1" customWidth="1"/>
    <col min="12294" max="12294" width="10.8984375" style="1" customWidth="1"/>
    <col min="12295" max="12295" width="10.8984375" style="1" bestFit="1" customWidth="1"/>
    <col min="12296" max="12296" width="18" style="1" customWidth="1"/>
    <col min="12297" max="12298" width="10.8984375" style="1" customWidth="1"/>
    <col min="12299" max="12299" width="9" style="1"/>
    <col min="12300" max="12300" width="22.09765625" style="1" bestFit="1" customWidth="1"/>
    <col min="12301" max="12302" width="10.8984375" style="1" customWidth="1"/>
    <col min="12303" max="12303" width="8.09765625" style="1" customWidth="1"/>
    <col min="12304" max="12304" width="15.09765625" style="1" customWidth="1"/>
    <col min="12305" max="12306" width="10.8984375" style="1" customWidth="1"/>
    <col min="12307" max="12319" width="15.09765625" style="1" customWidth="1"/>
    <col min="12320" max="12548" width="9" style="1"/>
    <col min="12549" max="12549" width="18" style="1" customWidth="1"/>
    <col min="12550" max="12550" width="10.8984375" style="1" customWidth="1"/>
    <col min="12551" max="12551" width="10.8984375" style="1" bestFit="1" customWidth="1"/>
    <col min="12552" max="12552" width="18" style="1" customWidth="1"/>
    <col min="12553" max="12554" width="10.8984375" style="1" customWidth="1"/>
    <col min="12555" max="12555" width="9" style="1"/>
    <col min="12556" max="12556" width="22.09765625" style="1" bestFit="1" customWidth="1"/>
    <col min="12557" max="12558" width="10.8984375" style="1" customWidth="1"/>
    <col min="12559" max="12559" width="8.09765625" style="1" customWidth="1"/>
    <col min="12560" max="12560" width="15.09765625" style="1" customWidth="1"/>
    <col min="12561" max="12562" width="10.8984375" style="1" customWidth="1"/>
    <col min="12563" max="12575" width="15.09765625" style="1" customWidth="1"/>
    <col min="12576" max="12804" width="9" style="1"/>
    <col min="12805" max="12805" width="18" style="1" customWidth="1"/>
    <col min="12806" max="12806" width="10.8984375" style="1" customWidth="1"/>
    <col min="12807" max="12807" width="10.8984375" style="1" bestFit="1" customWidth="1"/>
    <col min="12808" max="12808" width="18" style="1" customWidth="1"/>
    <col min="12809" max="12810" width="10.8984375" style="1" customWidth="1"/>
    <col min="12811" max="12811" width="9" style="1"/>
    <col min="12812" max="12812" width="22.09765625" style="1" bestFit="1" customWidth="1"/>
    <col min="12813" max="12814" width="10.8984375" style="1" customWidth="1"/>
    <col min="12815" max="12815" width="8.09765625" style="1" customWidth="1"/>
    <col min="12816" max="12816" width="15.09765625" style="1" customWidth="1"/>
    <col min="12817" max="12818" width="10.8984375" style="1" customWidth="1"/>
    <col min="12819" max="12831" width="15.09765625" style="1" customWidth="1"/>
    <col min="12832" max="13060" width="9" style="1"/>
    <col min="13061" max="13061" width="18" style="1" customWidth="1"/>
    <col min="13062" max="13062" width="10.8984375" style="1" customWidth="1"/>
    <col min="13063" max="13063" width="10.8984375" style="1" bestFit="1" customWidth="1"/>
    <col min="13064" max="13064" width="18" style="1" customWidth="1"/>
    <col min="13065" max="13066" width="10.8984375" style="1" customWidth="1"/>
    <col min="13067" max="13067" width="9" style="1"/>
    <col min="13068" max="13068" width="22.09765625" style="1" bestFit="1" customWidth="1"/>
    <col min="13069" max="13070" width="10.8984375" style="1" customWidth="1"/>
    <col min="13071" max="13071" width="8.09765625" style="1" customWidth="1"/>
    <col min="13072" max="13072" width="15.09765625" style="1" customWidth="1"/>
    <col min="13073" max="13074" width="10.8984375" style="1" customWidth="1"/>
    <col min="13075" max="13087" width="15.09765625" style="1" customWidth="1"/>
    <col min="13088" max="13316" width="9" style="1"/>
    <col min="13317" max="13317" width="18" style="1" customWidth="1"/>
    <col min="13318" max="13318" width="10.8984375" style="1" customWidth="1"/>
    <col min="13319" max="13319" width="10.8984375" style="1" bestFit="1" customWidth="1"/>
    <col min="13320" max="13320" width="18" style="1" customWidth="1"/>
    <col min="13321" max="13322" width="10.8984375" style="1" customWidth="1"/>
    <col min="13323" max="13323" width="9" style="1"/>
    <col min="13324" max="13324" width="22.09765625" style="1" bestFit="1" customWidth="1"/>
    <col min="13325" max="13326" width="10.8984375" style="1" customWidth="1"/>
    <col min="13327" max="13327" width="8.09765625" style="1" customWidth="1"/>
    <col min="13328" max="13328" width="15.09765625" style="1" customWidth="1"/>
    <col min="13329" max="13330" width="10.8984375" style="1" customWidth="1"/>
    <col min="13331" max="13343" width="15.09765625" style="1" customWidth="1"/>
    <col min="13344" max="13572" width="9" style="1"/>
    <col min="13573" max="13573" width="18" style="1" customWidth="1"/>
    <col min="13574" max="13574" width="10.8984375" style="1" customWidth="1"/>
    <col min="13575" max="13575" width="10.8984375" style="1" bestFit="1" customWidth="1"/>
    <col min="13576" max="13576" width="18" style="1" customWidth="1"/>
    <col min="13577" max="13578" width="10.8984375" style="1" customWidth="1"/>
    <col min="13579" max="13579" width="9" style="1"/>
    <col min="13580" max="13580" width="22.09765625" style="1" bestFit="1" customWidth="1"/>
    <col min="13581" max="13582" width="10.8984375" style="1" customWidth="1"/>
    <col min="13583" max="13583" width="8.09765625" style="1" customWidth="1"/>
    <col min="13584" max="13584" width="15.09765625" style="1" customWidth="1"/>
    <col min="13585" max="13586" width="10.8984375" style="1" customWidth="1"/>
    <col min="13587" max="13599" width="15.09765625" style="1" customWidth="1"/>
    <col min="13600" max="13828" width="9" style="1"/>
    <col min="13829" max="13829" width="18" style="1" customWidth="1"/>
    <col min="13830" max="13830" width="10.8984375" style="1" customWidth="1"/>
    <col min="13831" max="13831" width="10.8984375" style="1" bestFit="1" customWidth="1"/>
    <col min="13832" max="13832" width="18" style="1" customWidth="1"/>
    <col min="13833" max="13834" width="10.8984375" style="1" customWidth="1"/>
    <col min="13835" max="13835" width="9" style="1"/>
    <col min="13836" max="13836" width="22.09765625" style="1" bestFit="1" customWidth="1"/>
    <col min="13837" max="13838" width="10.8984375" style="1" customWidth="1"/>
    <col min="13839" max="13839" width="8.09765625" style="1" customWidth="1"/>
    <col min="13840" max="13840" width="15.09765625" style="1" customWidth="1"/>
    <col min="13841" max="13842" width="10.8984375" style="1" customWidth="1"/>
    <col min="13843" max="13855" width="15.09765625" style="1" customWidth="1"/>
    <col min="13856" max="14084" width="9" style="1"/>
    <col min="14085" max="14085" width="18" style="1" customWidth="1"/>
    <col min="14086" max="14086" width="10.8984375" style="1" customWidth="1"/>
    <col min="14087" max="14087" width="10.8984375" style="1" bestFit="1" customWidth="1"/>
    <col min="14088" max="14088" width="18" style="1" customWidth="1"/>
    <col min="14089" max="14090" width="10.8984375" style="1" customWidth="1"/>
    <col min="14091" max="14091" width="9" style="1"/>
    <col min="14092" max="14092" width="22.09765625" style="1" bestFit="1" customWidth="1"/>
    <col min="14093" max="14094" width="10.8984375" style="1" customWidth="1"/>
    <col min="14095" max="14095" width="8.09765625" style="1" customWidth="1"/>
    <col min="14096" max="14096" width="15.09765625" style="1" customWidth="1"/>
    <col min="14097" max="14098" width="10.8984375" style="1" customWidth="1"/>
    <col min="14099" max="14111" width="15.09765625" style="1" customWidth="1"/>
    <col min="14112" max="14340" width="9" style="1"/>
    <col min="14341" max="14341" width="18" style="1" customWidth="1"/>
    <col min="14342" max="14342" width="10.8984375" style="1" customWidth="1"/>
    <col min="14343" max="14343" width="10.8984375" style="1" bestFit="1" customWidth="1"/>
    <col min="14344" max="14344" width="18" style="1" customWidth="1"/>
    <col min="14345" max="14346" width="10.8984375" style="1" customWidth="1"/>
    <col min="14347" max="14347" width="9" style="1"/>
    <col min="14348" max="14348" width="22.09765625" style="1" bestFit="1" customWidth="1"/>
    <col min="14349" max="14350" width="10.8984375" style="1" customWidth="1"/>
    <col min="14351" max="14351" width="8.09765625" style="1" customWidth="1"/>
    <col min="14352" max="14352" width="15.09765625" style="1" customWidth="1"/>
    <col min="14353" max="14354" width="10.8984375" style="1" customWidth="1"/>
    <col min="14355" max="14367" width="15.09765625" style="1" customWidth="1"/>
    <col min="14368" max="14596" width="9" style="1"/>
    <col min="14597" max="14597" width="18" style="1" customWidth="1"/>
    <col min="14598" max="14598" width="10.8984375" style="1" customWidth="1"/>
    <col min="14599" max="14599" width="10.8984375" style="1" bestFit="1" customWidth="1"/>
    <col min="14600" max="14600" width="18" style="1" customWidth="1"/>
    <col min="14601" max="14602" width="10.8984375" style="1" customWidth="1"/>
    <col min="14603" max="14603" width="9" style="1"/>
    <col min="14604" max="14604" width="22.09765625" style="1" bestFit="1" customWidth="1"/>
    <col min="14605" max="14606" width="10.8984375" style="1" customWidth="1"/>
    <col min="14607" max="14607" width="8.09765625" style="1" customWidth="1"/>
    <col min="14608" max="14608" width="15.09765625" style="1" customWidth="1"/>
    <col min="14609" max="14610" width="10.8984375" style="1" customWidth="1"/>
    <col min="14611" max="14623" width="15.09765625" style="1" customWidth="1"/>
    <col min="14624" max="14852" width="9" style="1"/>
    <col min="14853" max="14853" width="18" style="1" customWidth="1"/>
    <col min="14854" max="14854" width="10.8984375" style="1" customWidth="1"/>
    <col min="14855" max="14855" width="10.8984375" style="1" bestFit="1" customWidth="1"/>
    <col min="14856" max="14856" width="18" style="1" customWidth="1"/>
    <col min="14857" max="14858" width="10.8984375" style="1" customWidth="1"/>
    <col min="14859" max="14859" width="9" style="1"/>
    <col min="14860" max="14860" width="22.09765625" style="1" bestFit="1" customWidth="1"/>
    <col min="14861" max="14862" width="10.8984375" style="1" customWidth="1"/>
    <col min="14863" max="14863" width="8.09765625" style="1" customWidth="1"/>
    <col min="14864" max="14864" width="15.09765625" style="1" customWidth="1"/>
    <col min="14865" max="14866" width="10.8984375" style="1" customWidth="1"/>
    <col min="14867" max="14879" width="15.09765625" style="1" customWidth="1"/>
    <col min="14880" max="15108" width="9" style="1"/>
    <col min="15109" max="15109" width="18" style="1" customWidth="1"/>
    <col min="15110" max="15110" width="10.8984375" style="1" customWidth="1"/>
    <col min="15111" max="15111" width="10.8984375" style="1" bestFit="1" customWidth="1"/>
    <col min="15112" max="15112" width="18" style="1" customWidth="1"/>
    <col min="15113" max="15114" width="10.8984375" style="1" customWidth="1"/>
    <col min="15115" max="15115" width="9" style="1"/>
    <col min="15116" max="15116" width="22.09765625" style="1" bestFit="1" customWidth="1"/>
    <col min="15117" max="15118" width="10.8984375" style="1" customWidth="1"/>
    <col min="15119" max="15119" width="8.09765625" style="1" customWidth="1"/>
    <col min="15120" max="15120" width="15.09765625" style="1" customWidth="1"/>
    <col min="15121" max="15122" width="10.8984375" style="1" customWidth="1"/>
    <col min="15123" max="15135" width="15.09765625" style="1" customWidth="1"/>
    <col min="15136" max="15364" width="9" style="1"/>
    <col min="15365" max="15365" width="18" style="1" customWidth="1"/>
    <col min="15366" max="15366" width="10.8984375" style="1" customWidth="1"/>
    <col min="15367" max="15367" width="10.8984375" style="1" bestFit="1" customWidth="1"/>
    <col min="15368" max="15368" width="18" style="1" customWidth="1"/>
    <col min="15369" max="15370" width="10.8984375" style="1" customWidth="1"/>
    <col min="15371" max="15371" width="9" style="1"/>
    <col min="15372" max="15372" width="22.09765625" style="1" bestFit="1" customWidth="1"/>
    <col min="15373" max="15374" width="10.8984375" style="1" customWidth="1"/>
    <col min="15375" max="15375" width="8.09765625" style="1" customWidth="1"/>
    <col min="15376" max="15376" width="15.09765625" style="1" customWidth="1"/>
    <col min="15377" max="15378" width="10.8984375" style="1" customWidth="1"/>
    <col min="15379" max="15391" width="15.09765625" style="1" customWidth="1"/>
    <col min="15392" max="15620" width="9" style="1"/>
    <col min="15621" max="15621" width="18" style="1" customWidth="1"/>
    <col min="15622" max="15622" width="10.8984375" style="1" customWidth="1"/>
    <col min="15623" max="15623" width="10.8984375" style="1" bestFit="1" customWidth="1"/>
    <col min="15624" max="15624" width="18" style="1" customWidth="1"/>
    <col min="15625" max="15626" width="10.8984375" style="1" customWidth="1"/>
    <col min="15627" max="15627" width="9" style="1"/>
    <col min="15628" max="15628" width="22.09765625" style="1" bestFit="1" customWidth="1"/>
    <col min="15629" max="15630" width="10.8984375" style="1" customWidth="1"/>
    <col min="15631" max="15631" width="8.09765625" style="1" customWidth="1"/>
    <col min="15632" max="15632" width="15.09765625" style="1" customWidth="1"/>
    <col min="15633" max="15634" width="10.8984375" style="1" customWidth="1"/>
    <col min="15635" max="15647" width="15.09765625" style="1" customWidth="1"/>
    <col min="15648" max="15876" width="9" style="1"/>
    <col min="15877" max="15877" width="18" style="1" customWidth="1"/>
    <col min="15878" max="15878" width="10.8984375" style="1" customWidth="1"/>
    <col min="15879" max="15879" width="10.8984375" style="1" bestFit="1" customWidth="1"/>
    <col min="15880" max="15880" width="18" style="1" customWidth="1"/>
    <col min="15881" max="15882" width="10.8984375" style="1" customWidth="1"/>
    <col min="15883" max="15883" width="9" style="1"/>
    <col min="15884" max="15884" width="22.09765625" style="1" bestFit="1" customWidth="1"/>
    <col min="15885" max="15886" width="10.8984375" style="1" customWidth="1"/>
    <col min="15887" max="15887" width="8.09765625" style="1" customWidth="1"/>
    <col min="15888" max="15888" width="15.09765625" style="1" customWidth="1"/>
    <col min="15889" max="15890" width="10.8984375" style="1" customWidth="1"/>
    <col min="15891" max="15903" width="15.09765625" style="1" customWidth="1"/>
    <col min="15904" max="16132" width="9" style="1"/>
    <col min="16133" max="16133" width="18" style="1" customWidth="1"/>
    <col min="16134" max="16134" width="10.8984375" style="1" customWidth="1"/>
    <col min="16135" max="16135" width="10.8984375" style="1" bestFit="1" customWidth="1"/>
    <col min="16136" max="16136" width="18" style="1" customWidth="1"/>
    <col min="16137" max="16138" width="10.8984375" style="1" customWidth="1"/>
    <col min="16139" max="16139" width="9" style="1"/>
    <col min="16140" max="16140" width="22.09765625" style="1" bestFit="1" customWidth="1"/>
    <col min="16141" max="16142" width="10.8984375" style="1" customWidth="1"/>
    <col min="16143" max="16143" width="8.09765625" style="1" customWidth="1"/>
    <col min="16144" max="16144" width="15.09765625" style="1" customWidth="1"/>
    <col min="16145" max="16146" width="10.8984375" style="1" customWidth="1"/>
    <col min="16147" max="16159" width="15.09765625" style="1" customWidth="1"/>
    <col min="16160" max="16384" width="9" style="1"/>
  </cols>
  <sheetData>
    <row r="1" spans="1:255" ht="22.5" customHeight="1" thickBot="1" x14ac:dyDescent="0.5">
      <c r="A1" s="397" t="s">
        <v>47</v>
      </c>
      <c r="B1" s="397"/>
      <c r="C1" s="397"/>
      <c r="D1" s="397"/>
      <c r="E1" s="397"/>
      <c r="F1" s="397"/>
      <c r="G1" s="397"/>
      <c r="H1" s="397"/>
      <c r="I1" s="397"/>
      <c r="J1" s="397"/>
      <c r="K1" s="397"/>
      <c r="L1" s="397"/>
      <c r="M1" s="397"/>
      <c r="N1" s="397"/>
      <c r="O1" s="397"/>
      <c r="P1" s="397"/>
      <c r="Q1" s="397"/>
      <c r="R1" s="397"/>
      <c r="S1" s="77"/>
      <c r="T1" s="78"/>
      <c r="U1" s="7"/>
      <c r="V1" s="2"/>
    </row>
    <row r="2" spans="1:255" ht="20.399999999999999" customHeight="1" thickBot="1" x14ac:dyDescent="0.5">
      <c r="A2" s="122"/>
      <c r="B2" s="123" t="s">
        <v>41</v>
      </c>
      <c r="C2" s="124" t="s">
        <v>42</v>
      </c>
      <c r="D2" s="125" t="s">
        <v>127</v>
      </c>
      <c r="E2" s="126" t="s">
        <v>1</v>
      </c>
      <c r="F2" s="123" t="s">
        <v>41</v>
      </c>
      <c r="G2" s="124" t="s">
        <v>42</v>
      </c>
      <c r="H2" s="127" t="s">
        <v>127</v>
      </c>
      <c r="I2"/>
      <c r="J2" s="128" t="s">
        <v>1</v>
      </c>
      <c r="K2" s="129" t="s">
        <v>41</v>
      </c>
      <c r="L2" s="130" t="s">
        <v>42</v>
      </c>
      <c r="M2" s="131" t="s">
        <v>127</v>
      </c>
      <c r="N2" s="79"/>
      <c r="O2" s="400" t="s">
        <v>128</v>
      </c>
      <c r="P2" s="401"/>
      <c r="Q2" s="132" t="s">
        <v>41</v>
      </c>
      <c r="R2" s="133" t="s">
        <v>42</v>
      </c>
      <c r="S2" s="134" t="s">
        <v>127</v>
      </c>
      <c r="T2" s="79"/>
      <c r="U2" s="80" t="s">
        <v>2</v>
      </c>
      <c r="V2" s="81">
        <v>4000000</v>
      </c>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c r="ED2" s="80"/>
      <c r="EE2" s="80"/>
      <c r="EF2" s="80"/>
      <c r="EG2" s="80"/>
      <c r="EH2" s="80"/>
      <c r="EI2" s="80"/>
      <c r="EJ2" s="80"/>
      <c r="EK2" s="80"/>
      <c r="EL2" s="80"/>
      <c r="EM2" s="80"/>
      <c r="EN2" s="80"/>
      <c r="EO2" s="80"/>
      <c r="EP2" s="80"/>
      <c r="EQ2" s="80"/>
      <c r="ER2" s="80"/>
      <c r="ES2" s="80"/>
      <c r="ET2" s="80"/>
      <c r="EU2" s="80"/>
      <c r="EV2" s="80"/>
      <c r="EW2" s="80"/>
      <c r="EX2" s="80"/>
      <c r="EY2" s="80"/>
      <c r="EZ2" s="80"/>
      <c r="FA2" s="80"/>
      <c r="FB2" s="80"/>
      <c r="FC2" s="80"/>
      <c r="FD2" s="80"/>
      <c r="FE2" s="80"/>
      <c r="FF2" s="80"/>
      <c r="FG2" s="80"/>
      <c r="FH2" s="80"/>
      <c r="FI2" s="80"/>
      <c r="FJ2" s="80"/>
      <c r="FK2" s="80"/>
      <c r="FL2" s="80"/>
      <c r="FM2" s="80"/>
      <c r="FN2" s="80"/>
      <c r="FO2" s="80"/>
      <c r="FP2" s="80"/>
      <c r="FQ2" s="80"/>
      <c r="FR2" s="80"/>
      <c r="FS2" s="80"/>
      <c r="FT2" s="80"/>
      <c r="FU2" s="80"/>
      <c r="FV2" s="80"/>
      <c r="FW2" s="80"/>
      <c r="FX2" s="80"/>
      <c r="FY2" s="80"/>
      <c r="FZ2" s="80"/>
      <c r="GA2" s="80"/>
      <c r="GB2" s="80"/>
      <c r="GC2" s="80"/>
      <c r="GD2" s="80"/>
      <c r="GE2" s="80"/>
      <c r="GF2" s="80"/>
      <c r="GG2" s="80"/>
      <c r="GH2" s="80"/>
      <c r="GI2" s="80"/>
      <c r="GJ2" s="80"/>
      <c r="GK2" s="80"/>
      <c r="GL2" s="80"/>
      <c r="GM2" s="80"/>
      <c r="GN2" s="80"/>
      <c r="GO2" s="80"/>
      <c r="GP2" s="80"/>
      <c r="GQ2" s="80"/>
      <c r="GR2" s="80"/>
      <c r="GS2" s="80"/>
      <c r="GT2" s="80"/>
      <c r="GU2" s="80"/>
      <c r="GV2" s="80"/>
      <c r="GW2" s="80"/>
      <c r="GX2" s="80"/>
      <c r="GY2" s="80"/>
      <c r="GZ2" s="80"/>
      <c r="HA2" s="80"/>
      <c r="HB2" s="80"/>
      <c r="HC2" s="80"/>
      <c r="HD2" s="80"/>
      <c r="HE2" s="80"/>
      <c r="HF2" s="80"/>
      <c r="HG2" s="80"/>
      <c r="HH2" s="80"/>
      <c r="HI2" s="80"/>
      <c r="HJ2" s="80"/>
      <c r="HK2" s="80"/>
      <c r="HL2" s="80"/>
      <c r="HM2" s="80"/>
      <c r="HN2" s="80"/>
      <c r="HO2" s="80"/>
      <c r="HP2" s="80"/>
      <c r="HQ2" s="80"/>
      <c r="HR2" s="80"/>
      <c r="HS2" s="80"/>
      <c r="HT2" s="80"/>
      <c r="HU2" s="80"/>
      <c r="HV2" s="80"/>
      <c r="HW2" s="80"/>
      <c r="HX2" s="80"/>
      <c r="HY2" s="80"/>
      <c r="HZ2" s="80"/>
      <c r="IA2" s="80"/>
      <c r="IB2" s="80"/>
      <c r="IC2" s="80"/>
      <c r="ID2" s="80"/>
      <c r="IE2" s="80"/>
      <c r="IF2" s="80"/>
      <c r="IG2" s="80"/>
      <c r="IH2" s="80"/>
      <c r="II2" s="80"/>
      <c r="IJ2" s="80"/>
      <c r="IK2" s="80"/>
      <c r="IL2" s="80"/>
      <c r="IM2" s="80"/>
      <c r="IN2" s="80"/>
      <c r="IO2" s="80"/>
      <c r="IP2" s="80"/>
      <c r="IQ2" s="80"/>
      <c r="IR2" s="80"/>
      <c r="IS2" s="80"/>
      <c r="IT2" s="80"/>
      <c r="IU2" s="80"/>
    </row>
    <row r="3" spans="1:255" s="83" customFormat="1" ht="23.85" customHeight="1" thickTop="1" thickBot="1" x14ac:dyDescent="0.5">
      <c r="A3" s="135" t="s">
        <v>3</v>
      </c>
      <c r="B3" s="247"/>
      <c r="C3" s="248"/>
      <c r="D3" s="249">
        <f>C3-B3</f>
        <v>0</v>
      </c>
      <c r="E3" s="243" t="s">
        <v>198</v>
      </c>
      <c r="F3" s="250"/>
      <c r="G3" s="251"/>
      <c r="H3" s="252">
        <f>G3-F3</f>
        <v>0</v>
      </c>
      <c r="I3" s="137"/>
      <c r="J3" s="253" t="s">
        <v>129</v>
      </c>
      <c r="K3" s="254"/>
      <c r="L3" s="255"/>
      <c r="M3" s="139">
        <f>L3-K3</f>
        <v>0</v>
      </c>
      <c r="N3" s="108"/>
      <c r="O3" s="402" t="s">
        <v>130</v>
      </c>
      <c r="P3" s="140" t="s">
        <v>4</v>
      </c>
      <c r="Q3" s="256"/>
      <c r="R3" s="257"/>
      <c r="S3" s="139">
        <f>R3-Q3</f>
        <v>0</v>
      </c>
      <c r="T3" s="82"/>
      <c r="U3" s="398" t="s">
        <v>5</v>
      </c>
      <c r="V3" s="399"/>
    </row>
    <row r="4" spans="1:255" s="83" customFormat="1" ht="23.85" customHeight="1" thickTop="1" x14ac:dyDescent="0.45">
      <c r="A4" s="141" t="s">
        <v>131</v>
      </c>
      <c r="B4" s="258"/>
      <c r="C4" s="259"/>
      <c r="D4" s="260">
        <f t="shared" ref="D4:D37" si="0">C4-B4</f>
        <v>0</v>
      </c>
      <c r="E4" s="193" t="s">
        <v>6</v>
      </c>
      <c r="F4" s="261"/>
      <c r="G4" s="262"/>
      <c r="H4" s="263">
        <f>G4-F4</f>
        <v>0</v>
      </c>
      <c r="I4" s="137"/>
      <c r="J4" s="146" t="s">
        <v>132</v>
      </c>
      <c r="K4" s="264"/>
      <c r="L4" s="265"/>
      <c r="M4" s="266">
        <f t="shared" ref="M4:M31" si="1">L4-K4</f>
        <v>0</v>
      </c>
      <c r="N4" s="137"/>
      <c r="O4" s="403"/>
      <c r="P4" s="147" t="s">
        <v>7</v>
      </c>
      <c r="Q4" s="267"/>
      <c r="R4" s="268"/>
      <c r="S4" s="269">
        <f t="shared" ref="S4:S32" si="2">R4-Q4</f>
        <v>0</v>
      </c>
      <c r="T4" s="82"/>
      <c r="U4" s="48">
        <f>(SUM(Q3:Q5)+Q11)/$V$2</f>
        <v>0</v>
      </c>
      <c r="V4" s="46">
        <f>(SUM(R3:R5)+R11)/$V$2</f>
        <v>0</v>
      </c>
    </row>
    <row r="5" spans="1:255" s="83" customFormat="1" ht="23.85" customHeight="1" x14ac:dyDescent="0.45">
      <c r="A5" s="148" t="s">
        <v>133</v>
      </c>
      <c r="B5" s="149">
        <f>SUM(B3:B4)</f>
        <v>0</v>
      </c>
      <c r="C5" s="150">
        <f>SUM(C3:C4)</f>
        <v>0</v>
      </c>
      <c r="D5" s="151">
        <f>C5-B5</f>
        <v>0</v>
      </c>
      <c r="E5" s="142" t="s">
        <v>8</v>
      </c>
      <c r="F5" s="143">
        <f>SUM(F3:F4)</f>
        <v>0</v>
      </c>
      <c r="G5" s="144">
        <f>SUM(G3:G4)</f>
        <v>0</v>
      </c>
      <c r="H5" s="145">
        <f>G5-F5</f>
        <v>0</v>
      </c>
      <c r="I5" s="137"/>
      <c r="J5" s="153" t="s">
        <v>135</v>
      </c>
      <c r="K5" s="270"/>
      <c r="L5" s="268"/>
      <c r="M5" s="271">
        <f t="shared" si="1"/>
        <v>0</v>
      </c>
      <c r="N5" s="137"/>
      <c r="O5" s="403"/>
      <c r="P5" s="147" t="s">
        <v>136</v>
      </c>
      <c r="Q5" s="267"/>
      <c r="R5" s="268"/>
      <c r="S5" s="271">
        <f t="shared" si="2"/>
        <v>0</v>
      </c>
      <c r="T5" s="82"/>
      <c r="U5" s="398" t="s">
        <v>9</v>
      </c>
      <c r="V5" s="399"/>
      <c r="W5" s="84"/>
    </row>
    <row r="6" spans="1:255" s="83" customFormat="1" ht="23.85" customHeight="1" thickBot="1" x14ac:dyDescent="0.5">
      <c r="A6" s="135" t="s">
        <v>199</v>
      </c>
      <c r="B6" s="272"/>
      <c r="C6" s="273"/>
      <c r="D6" s="274">
        <f>C6-B6</f>
        <v>0</v>
      </c>
      <c r="E6" s="186" t="s">
        <v>200</v>
      </c>
      <c r="F6" s="275"/>
      <c r="G6" s="276"/>
      <c r="H6" s="252">
        <f>G6-F6</f>
        <v>0</v>
      </c>
      <c r="I6" s="137"/>
      <c r="J6" s="154" t="s">
        <v>137</v>
      </c>
      <c r="K6" s="277"/>
      <c r="L6" s="278"/>
      <c r="M6" s="279">
        <f t="shared" si="1"/>
        <v>0</v>
      </c>
      <c r="N6" s="137"/>
      <c r="O6" s="403"/>
      <c r="P6" s="147" t="s">
        <v>138</v>
      </c>
      <c r="Q6" s="267"/>
      <c r="R6" s="268"/>
      <c r="S6" s="269">
        <f t="shared" si="2"/>
        <v>0</v>
      </c>
      <c r="T6" s="55" t="e">
        <f>R6/(SUM(R3:R5))</f>
        <v>#DIV/0!</v>
      </c>
      <c r="U6" s="51" t="e">
        <f>K3/U4/12/10000</f>
        <v>#DIV/0!</v>
      </c>
      <c r="V6" s="47" t="e">
        <f>L3/V4/12/10000</f>
        <v>#DIV/0!</v>
      </c>
    </row>
    <row r="7" spans="1:255" s="83" customFormat="1" ht="23.85" customHeight="1" thickTop="1" thickBot="1" x14ac:dyDescent="0.5">
      <c r="A7" s="214" t="s">
        <v>10</v>
      </c>
      <c r="B7" s="280"/>
      <c r="C7" s="281"/>
      <c r="D7" s="282">
        <f>C7-B7</f>
        <v>0</v>
      </c>
      <c r="E7" s="152" t="s">
        <v>134</v>
      </c>
      <c r="F7" s="283"/>
      <c r="G7" s="284"/>
      <c r="H7" s="285">
        <f t="shared" ref="H7:H37" si="3">G7-F7</f>
        <v>0</v>
      </c>
      <c r="I7" s="137"/>
      <c r="J7" s="159" t="s">
        <v>140</v>
      </c>
      <c r="K7" s="286">
        <f>K4+K5-K6</f>
        <v>0</v>
      </c>
      <c r="L7" s="287">
        <f>L4+L5-L6</f>
        <v>0</v>
      </c>
      <c r="M7" s="174">
        <f t="shared" si="1"/>
        <v>0</v>
      </c>
      <c r="N7" s="137"/>
      <c r="O7" s="403"/>
      <c r="P7" s="147" t="s">
        <v>141</v>
      </c>
      <c r="Q7" s="267"/>
      <c r="R7" s="268"/>
      <c r="S7" s="271">
        <f t="shared" si="2"/>
        <v>0</v>
      </c>
      <c r="T7" s="85" t="s">
        <v>11</v>
      </c>
      <c r="U7" s="398" t="s">
        <v>12</v>
      </c>
      <c r="V7" s="399"/>
    </row>
    <row r="8" spans="1:255" s="83" customFormat="1" ht="23.85" customHeight="1" thickTop="1" x14ac:dyDescent="0.45">
      <c r="A8" s="155" t="s">
        <v>139</v>
      </c>
      <c r="B8" s="156">
        <f>SUM(B6:B7)</f>
        <v>0</v>
      </c>
      <c r="C8" s="157">
        <f>SUM(C6:C7)</f>
        <v>0</v>
      </c>
      <c r="D8" s="158">
        <f>C8-B8</f>
        <v>0</v>
      </c>
      <c r="E8" s="152" t="s">
        <v>13</v>
      </c>
      <c r="F8" s="258"/>
      <c r="G8" s="288"/>
      <c r="H8" s="289">
        <f t="shared" si="3"/>
        <v>0</v>
      </c>
      <c r="I8" s="137"/>
      <c r="J8" s="161" t="s">
        <v>14</v>
      </c>
      <c r="K8" s="162">
        <f>K3-K7</f>
        <v>0</v>
      </c>
      <c r="L8" s="163">
        <f>L3-L7</f>
        <v>0</v>
      </c>
      <c r="M8" s="164">
        <f t="shared" si="1"/>
        <v>0</v>
      </c>
      <c r="N8" s="107"/>
      <c r="O8" s="403"/>
      <c r="P8" s="165" t="s">
        <v>143</v>
      </c>
      <c r="Q8" s="267"/>
      <c r="R8" s="268"/>
      <c r="S8" s="271">
        <f t="shared" si="2"/>
        <v>0</v>
      </c>
      <c r="T8" s="82"/>
      <c r="U8" s="51" t="e">
        <f>K8/U4/12/10000</f>
        <v>#DIV/0!</v>
      </c>
      <c r="V8" s="47" t="e">
        <f>L8/V4/12/10000</f>
        <v>#DIV/0!</v>
      </c>
    </row>
    <row r="9" spans="1:255" s="83" customFormat="1" ht="23.85" customHeight="1" x14ac:dyDescent="0.45">
      <c r="A9" s="148" t="s">
        <v>142</v>
      </c>
      <c r="B9" s="290"/>
      <c r="C9" s="291"/>
      <c r="D9" s="160">
        <f t="shared" si="0"/>
        <v>0</v>
      </c>
      <c r="E9" s="152" t="s">
        <v>15</v>
      </c>
      <c r="F9" s="258"/>
      <c r="G9" s="288"/>
      <c r="H9" s="285">
        <f t="shared" si="3"/>
        <v>0</v>
      </c>
      <c r="I9" s="137"/>
      <c r="J9" s="167" t="s">
        <v>145</v>
      </c>
      <c r="K9" s="292" t="e">
        <f>K8/K3</f>
        <v>#DIV/0!</v>
      </c>
      <c r="L9" s="293" t="e">
        <f>L8/L3</f>
        <v>#DIV/0!</v>
      </c>
      <c r="M9" s="294" t="e">
        <f>L9-K9</f>
        <v>#DIV/0!</v>
      </c>
      <c r="N9" s="137"/>
      <c r="O9" s="403"/>
      <c r="P9" s="147" t="s">
        <v>146</v>
      </c>
      <c r="Q9" s="267"/>
      <c r="R9" s="268"/>
      <c r="S9" s="295">
        <f t="shared" si="2"/>
        <v>0</v>
      </c>
      <c r="T9" s="82"/>
      <c r="U9" s="6"/>
      <c r="V9" s="6"/>
    </row>
    <row r="10" spans="1:255" s="83" customFormat="1" ht="23.85" customHeight="1" thickBot="1" x14ac:dyDescent="0.5">
      <c r="A10" s="166" t="s">
        <v>144</v>
      </c>
      <c r="B10" s="109">
        <f>B5+B8+B9</f>
        <v>0</v>
      </c>
      <c r="C10" s="112">
        <f>C5+C8+C9</f>
        <v>0</v>
      </c>
      <c r="D10" s="113">
        <f t="shared" si="0"/>
        <v>0</v>
      </c>
      <c r="E10" s="152" t="s">
        <v>16</v>
      </c>
      <c r="F10" s="258"/>
      <c r="G10" s="288"/>
      <c r="H10" s="285">
        <f t="shared" si="3"/>
        <v>0</v>
      </c>
      <c r="I10" s="137"/>
      <c r="J10" s="159" t="s">
        <v>197</v>
      </c>
      <c r="K10" s="296">
        <f>Q34</f>
        <v>0</v>
      </c>
      <c r="L10" s="138">
        <f>R34</f>
        <v>0</v>
      </c>
      <c r="M10" s="139">
        <f t="shared" si="1"/>
        <v>0</v>
      </c>
      <c r="N10" s="137"/>
      <c r="O10" s="403"/>
      <c r="P10" s="169" t="s">
        <v>147</v>
      </c>
      <c r="Q10" s="297"/>
      <c r="R10" s="265"/>
      <c r="S10" s="269">
        <f t="shared" si="2"/>
        <v>0</v>
      </c>
      <c r="T10" s="82"/>
      <c r="U10" s="398" t="s">
        <v>17</v>
      </c>
      <c r="V10" s="399"/>
    </row>
    <row r="11" spans="1:255" s="83" customFormat="1" ht="23.85" customHeight="1" thickTop="1" thickBot="1" x14ac:dyDescent="0.5">
      <c r="A11" s="168" t="s">
        <v>18</v>
      </c>
      <c r="B11" s="275"/>
      <c r="C11" s="298"/>
      <c r="D11" s="299">
        <f t="shared" si="0"/>
        <v>0</v>
      </c>
      <c r="E11" s="152" t="s">
        <v>19</v>
      </c>
      <c r="F11" s="258"/>
      <c r="G11" s="288"/>
      <c r="H11" s="300">
        <f t="shared" si="3"/>
        <v>0</v>
      </c>
      <c r="I11" s="137"/>
      <c r="J11" s="171" t="s">
        <v>149</v>
      </c>
      <c r="K11" s="172">
        <f>K8-K10</f>
        <v>0</v>
      </c>
      <c r="L11" s="173">
        <f>L8-L10</f>
        <v>0</v>
      </c>
      <c r="M11" s="174">
        <f>L11-K11</f>
        <v>0</v>
      </c>
      <c r="N11" s="137"/>
      <c r="O11" s="404"/>
      <c r="P11" s="175" t="s">
        <v>150</v>
      </c>
      <c r="Q11" s="301"/>
      <c r="R11" s="302"/>
      <c r="S11" s="303">
        <f t="shared" si="2"/>
        <v>0</v>
      </c>
      <c r="T11" s="82"/>
      <c r="U11" s="52" t="e">
        <f>Q7/SUM(Q3:Q6)</f>
        <v>#DIV/0!</v>
      </c>
      <c r="V11" s="45" t="e">
        <f>R7/SUM(R3:R6)</f>
        <v>#DIV/0!</v>
      </c>
    </row>
    <row r="12" spans="1:255" s="83" customFormat="1" ht="23.85" customHeight="1" thickTop="1" x14ac:dyDescent="0.45">
      <c r="A12" s="237" t="s">
        <v>201</v>
      </c>
      <c r="B12" s="304"/>
      <c r="C12" s="305"/>
      <c r="D12" s="249">
        <f>C12-B12</f>
        <v>0</v>
      </c>
      <c r="E12" s="152" t="s">
        <v>20</v>
      </c>
      <c r="F12" s="258"/>
      <c r="G12" s="288"/>
      <c r="H12" s="289">
        <f t="shared" si="3"/>
        <v>0</v>
      </c>
      <c r="I12" s="137"/>
      <c r="J12" s="180" t="s">
        <v>152</v>
      </c>
      <c r="K12" s="306"/>
      <c r="L12" s="257"/>
      <c r="M12" s="139">
        <f t="shared" si="1"/>
        <v>0</v>
      </c>
      <c r="N12" s="137"/>
      <c r="O12" s="393" t="s">
        <v>153</v>
      </c>
      <c r="P12" s="181" t="s">
        <v>157</v>
      </c>
      <c r="Q12" s="307"/>
      <c r="R12" s="308"/>
      <c r="S12" s="309">
        <f t="shared" si="2"/>
        <v>0</v>
      </c>
      <c r="T12" s="82"/>
    </row>
    <row r="13" spans="1:255" s="83" customFormat="1" ht="23.85" customHeight="1" x14ac:dyDescent="0.45">
      <c r="A13" s="148" t="s">
        <v>148</v>
      </c>
      <c r="B13" s="149">
        <f>SUM(B11:B12)</f>
        <v>0</v>
      </c>
      <c r="C13" s="150">
        <f>SUM(C11:C12)</f>
        <v>0</v>
      </c>
      <c r="D13" s="238">
        <f>C13-B13</f>
        <v>0</v>
      </c>
      <c r="E13" s="170" t="s">
        <v>21</v>
      </c>
      <c r="F13" s="310"/>
      <c r="G13" s="311"/>
      <c r="H13" s="312">
        <f t="shared" si="3"/>
        <v>0</v>
      </c>
      <c r="I13" s="137"/>
      <c r="J13" s="153" t="s">
        <v>156</v>
      </c>
      <c r="K13" s="270"/>
      <c r="L13" s="268"/>
      <c r="M13" s="269">
        <f t="shared" si="1"/>
        <v>0</v>
      </c>
      <c r="N13" s="137"/>
      <c r="O13" s="394"/>
      <c r="P13" s="147" t="s">
        <v>22</v>
      </c>
      <c r="Q13" s="267"/>
      <c r="R13" s="268"/>
      <c r="S13" s="269">
        <f t="shared" si="2"/>
        <v>0</v>
      </c>
      <c r="T13" s="82"/>
    </row>
    <row r="14" spans="1:255" s="83" customFormat="1" ht="23.85" customHeight="1" x14ac:dyDescent="0.45">
      <c r="A14" s="135" t="s">
        <v>151</v>
      </c>
      <c r="B14" s="247"/>
      <c r="C14" s="248"/>
      <c r="D14" s="313">
        <f t="shared" si="0"/>
        <v>0</v>
      </c>
      <c r="E14" s="176" t="s">
        <v>23</v>
      </c>
      <c r="F14" s="177">
        <f>SUM(F6:F13)</f>
        <v>0</v>
      </c>
      <c r="G14" s="178">
        <f>SUM(G6:G13)</f>
        <v>0</v>
      </c>
      <c r="H14" s="179">
        <f>G14-F14</f>
        <v>0</v>
      </c>
      <c r="I14" s="137"/>
      <c r="J14" s="187" t="s">
        <v>158</v>
      </c>
      <c r="K14" s="314"/>
      <c r="L14" s="315"/>
      <c r="M14" s="139">
        <f t="shared" si="1"/>
        <v>0</v>
      </c>
      <c r="N14" s="137"/>
      <c r="O14" s="394"/>
      <c r="P14" s="147" t="s">
        <v>24</v>
      </c>
      <c r="Q14" s="267"/>
      <c r="R14" s="268"/>
      <c r="S14" s="269">
        <f t="shared" si="2"/>
        <v>0</v>
      </c>
      <c r="T14" s="82"/>
    </row>
    <row r="15" spans="1:255" s="83" customFormat="1" ht="23.85" customHeight="1" x14ac:dyDescent="0.45">
      <c r="A15" s="141" t="s">
        <v>155</v>
      </c>
      <c r="B15" s="258"/>
      <c r="C15" s="259"/>
      <c r="D15" s="316">
        <f t="shared" si="0"/>
        <v>0</v>
      </c>
      <c r="E15" s="182" t="s">
        <v>25</v>
      </c>
      <c r="F15" s="183">
        <f>F5+F14</f>
        <v>0</v>
      </c>
      <c r="G15" s="184">
        <f>G5+G14</f>
        <v>0</v>
      </c>
      <c r="H15" s="185">
        <f t="shared" si="3"/>
        <v>0</v>
      </c>
      <c r="I15" s="137"/>
      <c r="J15" s="317" t="s">
        <v>160</v>
      </c>
      <c r="K15" s="318">
        <f>SUM(K12:K14)</f>
        <v>0</v>
      </c>
      <c r="L15" s="319">
        <f>SUM(L12:L14)</f>
        <v>0</v>
      </c>
      <c r="M15" s="320">
        <f t="shared" si="1"/>
        <v>0</v>
      </c>
      <c r="N15" s="137"/>
      <c r="O15" s="394"/>
      <c r="P15" s="165" t="s">
        <v>202</v>
      </c>
      <c r="Q15" s="267"/>
      <c r="R15" s="268"/>
      <c r="S15" s="269">
        <f t="shared" si="2"/>
        <v>0</v>
      </c>
      <c r="T15" s="82"/>
      <c r="U15" s="6"/>
    </row>
    <row r="16" spans="1:255" s="83" customFormat="1" ht="23.85" customHeight="1" x14ac:dyDescent="0.45">
      <c r="A16" s="141" t="s">
        <v>26</v>
      </c>
      <c r="B16" s="258"/>
      <c r="C16" s="259"/>
      <c r="D16" s="316">
        <f>C16-B16</f>
        <v>0</v>
      </c>
      <c r="E16" s="186" t="s">
        <v>203</v>
      </c>
      <c r="F16" s="321"/>
      <c r="G16" s="322"/>
      <c r="H16" s="323">
        <f t="shared" si="3"/>
        <v>0</v>
      </c>
      <c r="I16" s="137"/>
      <c r="J16" s="191" t="s">
        <v>162</v>
      </c>
      <c r="K16" s="324"/>
      <c r="L16" s="308"/>
      <c r="M16" s="164">
        <f t="shared" si="1"/>
        <v>0</v>
      </c>
      <c r="N16" s="137"/>
      <c r="O16" s="394"/>
      <c r="P16" s="165" t="s">
        <v>163</v>
      </c>
      <c r="Q16" s="267"/>
      <c r="R16" s="268"/>
      <c r="S16" s="269">
        <f t="shared" si="2"/>
        <v>0</v>
      </c>
      <c r="T16" s="82"/>
    </row>
    <row r="17" spans="1:21" s="83" customFormat="1" ht="23.85" customHeight="1" x14ac:dyDescent="0.45">
      <c r="A17" s="188" t="s">
        <v>159</v>
      </c>
      <c r="B17" s="310"/>
      <c r="C17" s="325"/>
      <c r="D17" s="260">
        <f>C17-B17</f>
        <v>0</v>
      </c>
      <c r="E17" s="189" t="s">
        <v>204</v>
      </c>
      <c r="F17" s="326"/>
      <c r="G17" s="327"/>
      <c r="H17" s="328">
        <f t="shared" si="3"/>
        <v>0</v>
      </c>
      <c r="I17" s="137"/>
      <c r="J17" s="187" t="s">
        <v>165</v>
      </c>
      <c r="K17" s="314"/>
      <c r="L17" s="315"/>
      <c r="M17" s="329">
        <f t="shared" si="1"/>
        <v>0</v>
      </c>
      <c r="N17" s="137"/>
      <c r="O17" s="394"/>
      <c r="P17" s="165" t="s">
        <v>154</v>
      </c>
      <c r="Q17" s="267"/>
      <c r="R17" s="268"/>
      <c r="S17" s="271">
        <f t="shared" si="2"/>
        <v>0</v>
      </c>
      <c r="T17" s="82"/>
    </row>
    <row r="18" spans="1:21" s="83" customFormat="1" ht="23.85" customHeight="1" x14ac:dyDescent="0.45">
      <c r="A18" s="155" t="s">
        <v>161</v>
      </c>
      <c r="B18" s="190">
        <f>SUM(B14:B17)</f>
        <v>0</v>
      </c>
      <c r="C18" s="157">
        <f>SUM(C14:C17)</f>
        <v>0</v>
      </c>
      <c r="D18" s="160">
        <f t="shared" si="0"/>
        <v>0</v>
      </c>
      <c r="E18" s="152" t="s">
        <v>27</v>
      </c>
      <c r="F18" s="258"/>
      <c r="G18" s="288"/>
      <c r="H18" s="285">
        <f t="shared" si="3"/>
        <v>0</v>
      </c>
      <c r="I18" s="137"/>
      <c r="J18" s="370" t="s">
        <v>168</v>
      </c>
      <c r="K18" s="318">
        <f>SUM(K16:K17)</f>
        <v>0</v>
      </c>
      <c r="L18" s="371">
        <f>SUM(L16:L17)</f>
        <v>0</v>
      </c>
      <c r="M18" s="369">
        <f t="shared" si="1"/>
        <v>0</v>
      </c>
      <c r="N18" s="137"/>
      <c r="O18" s="395"/>
      <c r="P18" s="194" t="s">
        <v>28</v>
      </c>
      <c r="Q18" s="330"/>
      <c r="R18" s="315"/>
      <c r="S18" s="303">
        <f t="shared" si="2"/>
        <v>0</v>
      </c>
      <c r="T18" s="82"/>
    </row>
    <row r="19" spans="1:21" s="83" customFormat="1" ht="23.85" customHeight="1" thickBot="1" x14ac:dyDescent="0.5">
      <c r="A19" s="114" t="s">
        <v>164</v>
      </c>
      <c r="B19" s="115">
        <f>B10+B13+B18</f>
        <v>0</v>
      </c>
      <c r="C19" s="116">
        <f>C10+C13+C18</f>
        <v>0</v>
      </c>
      <c r="D19" s="192">
        <f t="shared" si="0"/>
        <v>0</v>
      </c>
      <c r="E19" s="193" t="s">
        <v>29</v>
      </c>
      <c r="F19" s="261"/>
      <c r="G19" s="262"/>
      <c r="H19" s="312">
        <f t="shared" si="3"/>
        <v>0</v>
      </c>
      <c r="I19" s="137"/>
      <c r="J19" s="205" t="s">
        <v>30</v>
      </c>
      <c r="K19" s="206">
        <f>K11+K15-K18</f>
        <v>0</v>
      </c>
      <c r="L19" s="207">
        <f>L11+L15-L18</f>
        <v>0</v>
      </c>
      <c r="M19" s="208">
        <f t="shared" si="1"/>
        <v>0</v>
      </c>
      <c r="N19" s="137"/>
      <c r="O19" s="393" t="s">
        <v>169</v>
      </c>
      <c r="P19" s="200" t="s">
        <v>31</v>
      </c>
      <c r="Q19" s="307"/>
      <c r="R19" s="308"/>
      <c r="S19" s="331">
        <f>R19-Q19</f>
        <v>0</v>
      </c>
      <c r="T19" s="82"/>
    </row>
    <row r="20" spans="1:21" s="83" customFormat="1" ht="23.85" customHeight="1" x14ac:dyDescent="0.45">
      <c r="A20" s="135" t="s">
        <v>167</v>
      </c>
      <c r="B20" s="247"/>
      <c r="C20" s="248"/>
      <c r="D20" s="249">
        <f t="shared" si="0"/>
        <v>0</v>
      </c>
      <c r="E20" s="195" t="s">
        <v>32</v>
      </c>
      <c r="F20" s="196">
        <f>SUM(F16:F19)</f>
        <v>0</v>
      </c>
      <c r="G20" s="197">
        <f>SUM(G16:G19)</f>
        <v>0</v>
      </c>
      <c r="H20" s="198">
        <f t="shared" si="3"/>
        <v>0</v>
      </c>
      <c r="I20" s="137"/>
      <c r="J20" s="209" t="s">
        <v>172</v>
      </c>
      <c r="K20" s="332"/>
      <c r="L20" s="333"/>
      <c r="M20" s="139">
        <f t="shared" si="1"/>
        <v>0</v>
      </c>
      <c r="N20" s="137"/>
      <c r="O20" s="394"/>
      <c r="P20" s="147" t="s">
        <v>205</v>
      </c>
      <c r="Q20" s="267"/>
      <c r="R20" s="268"/>
      <c r="S20" s="269">
        <f t="shared" si="2"/>
        <v>0</v>
      </c>
      <c r="T20" s="82"/>
      <c r="U20" s="53"/>
    </row>
    <row r="21" spans="1:21" s="83" customFormat="1" ht="23.85" customHeight="1" x14ac:dyDescent="0.45">
      <c r="A21" s="141" t="s">
        <v>170</v>
      </c>
      <c r="B21" s="258"/>
      <c r="C21" s="259"/>
      <c r="D21" s="334">
        <f t="shared" si="0"/>
        <v>0</v>
      </c>
      <c r="E21" s="201" t="s">
        <v>33</v>
      </c>
      <c r="F21" s="202">
        <f>F15+F20</f>
        <v>0</v>
      </c>
      <c r="G21" s="203">
        <f>G15+G20</f>
        <v>0</v>
      </c>
      <c r="H21" s="204">
        <f t="shared" si="3"/>
        <v>0</v>
      </c>
      <c r="I21" s="137"/>
      <c r="J21" s="210" t="s">
        <v>174</v>
      </c>
      <c r="K21" s="335"/>
      <c r="L21" s="336"/>
      <c r="M21" s="320">
        <f t="shared" si="1"/>
        <v>0</v>
      </c>
      <c r="N21" s="137"/>
      <c r="O21" s="394"/>
      <c r="P21" s="147" t="s">
        <v>34</v>
      </c>
      <c r="Q21" s="267"/>
      <c r="R21" s="268"/>
      <c r="S21" s="269">
        <f t="shared" si="2"/>
        <v>0</v>
      </c>
      <c r="T21" s="82"/>
    </row>
    <row r="22" spans="1:21" s="83" customFormat="1" ht="23.85" customHeight="1" thickBot="1" x14ac:dyDescent="0.5">
      <c r="A22" s="141" t="s">
        <v>171</v>
      </c>
      <c r="B22" s="258"/>
      <c r="C22" s="259"/>
      <c r="D22" s="334">
        <f t="shared" si="0"/>
        <v>0</v>
      </c>
      <c r="E22" s="170" t="s">
        <v>35</v>
      </c>
      <c r="F22" s="337"/>
      <c r="G22" s="338"/>
      <c r="H22" s="179">
        <f t="shared" si="3"/>
        <v>0</v>
      </c>
      <c r="I22" s="137"/>
      <c r="J22" s="205" t="s">
        <v>177</v>
      </c>
      <c r="K22" s="206">
        <f>K19+K20-K21</f>
        <v>0</v>
      </c>
      <c r="L22" s="207">
        <f>L19+L20-L21</f>
        <v>0</v>
      </c>
      <c r="M22" s="212">
        <f t="shared" si="1"/>
        <v>0</v>
      </c>
      <c r="N22" s="137"/>
      <c r="O22" s="394"/>
      <c r="P22" s="147" t="s">
        <v>175</v>
      </c>
      <c r="Q22" s="267"/>
      <c r="R22" s="268"/>
      <c r="S22" s="269">
        <f t="shared" si="2"/>
        <v>0</v>
      </c>
      <c r="T22" s="82"/>
    </row>
    <row r="23" spans="1:21" s="83" customFormat="1" ht="23.85" customHeight="1" x14ac:dyDescent="0.45">
      <c r="A23" s="188" t="s">
        <v>173</v>
      </c>
      <c r="B23" s="310"/>
      <c r="C23" s="325"/>
      <c r="D23" s="339">
        <f t="shared" si="0"/>
        <v>0</v>
      </c>
      <c r="E23" s="136" t="s">
        <v>36</v>
      </c>
      <c r="F23" s="340"/>
      <c r="G23" s="341"/>
      <c r="H23" s="179">
        <f t="shared" si="3"/>
        <v>0</v>
      </c>
      <c r="I23" s="137"/>
      <c r="J23" s="213" t="s">
        <v>179</v>
      </c>
      <c r="K23" s="342"/>
      <c r="L23" s="343"/>
      <c r="M23" s="344">
        <f t="shared" si="1"/>
        <v>0</v>
      </c>
      <c r="N23" s="137"/>
      <c r="O23" s="394"/>
      <c r="P23" s="147" t="s">
        <v>37</v>
      </c>
      <c r="Q23" s="267"/>
      <c r="R23" s="268"/>
      <c r="S23" s="269">
        <f t="shared" si="2"/>
        <v>0</v>
      </c>
      <c r="T23" s="82"/>
    </row>
    <row r="24" spans="1:21" s="83" customFormat="1" ht="23.85" customHeight="1" thickBot="1" x14ac:dyDescent="0.5">
      <c r="A24" s="148" t="s">
        <v>176</v>
      </c>
      <c r="B24" s="149">
        <f>SUM(B20:B23)</f>
        <v>0</v>
      </c>
      <c r="C24" s="150">
        <f>SUM(C20:C23)</f>
        <v>0</v>
      </c>
      <c r="D24" s="211">
        <f t="shared" si="0"/>
        <v>0</v>
      </c>
      <c r="E24" s="136" t="s">
        <v>38</v>
      </c>
      <c r="F24" s="340"/>
      <c r="G24" s="341"/>
      <c r="H24" s="345">
        <f t="shared" si="3"/>
        <v>0</v>
      </c>
      <c r="I24" s="137"/>
      <c r="J24" s="217" t="s">
        <v>182</v>
      </c>
      <c r="K24" s="218">
        <f>K22-K23</f>
        <v>0</v>
      </c>
      <c r="L24" s="219">
        <f>L22-L23</f>
        <v>0</v>
      </c>
      <c r="M24" s="220">
        <f t="shared" si="1"/>
        <v>0</v>
      </c>
      <c r="N24" s="137"/>
      <c r="O24" s="394"/>
      <c r="P24" s="147" t="s">
        <v>180</v>
      </c>
      <c r="Q24" s="267"/>
      <c r="R24" s="268"/>
      <c r="S24" s="269">
        <f t="shared" si="2"/>
        <v>0</v>
      </c>
      <c r="T24" s="82"/>
    </row>
    <row r="25" spans="1:21" s="83" customFormat="1" ht="23.85" customHeight="1" thickBot="1" x14ac:dyDescent="0.5">
      <c r="A25" s="168" t="s">
        <v>178</v>
      </c>
      <c r="B25" s="321"/>
      <c r="C25" s="298"/>
      <c r="D25" s="313">
        <f t="shared" si="0"/>
        <v>0</v>
      </c>
      <c r="E25" s="136" t="s">
        <v>39</v>
      </c>
      <c r="F25" s="340"/>
      <c r="G25" s="346"/>
      <c r="H25" s="179">
        <f t="shared" si="3"/>
        <v>0</v>
      </c>
      <c r="I25" s="137"/>
      <c r="J25" s="222"/>
      <c r="K25" s="107"/>
      <c r="L25" s="107"/>
      <c r="M25" s="223"/>
      <c r="N25" s="137"/>
      <c r="O25" s="394"/>
      <c r="P25" s="147" t="s">
        <v>183</v>
      </c>
      <c r="Q25" s="267"/>
      <c r="R25" s="268"/>
      <c r="S25" s="271">
        <f t="shared" si="2"/>
        <v>0</v>
      </c>
      <c r="T25" s="82"/>
    </row>
    <row r="26" spans="1:21" s="83" customFormat="1" ht="23.85" customHeight="1" thickBot="1" x14ac:dyDescent="0.5">
      <c r="A26" s="214" t="s">
        <v>181</v>
      </c>
      <c r="B26" s="261"/>
      <c r="C26" s="281"/>
      <c r="D26" s="260">
        <f t="shared" si="0"/>
        <v>0</v>
      </c>
      <c r="E26" s="215"/>
      <c r="H26" s="216"/>
      <c r="I26" s="137"/>
      <c r="J26" s="225">
        <v>400</v>
      </c>
      <c r="K26" s="347">
        <f>U4</f>
        <v>0</v>
      </c>
      <c r="L26" s="348">
        <f>V4</f>
        <v>0</v>
      </c>
      <c r="M26" s="348">
        <f>L26-K26</f>
        <v>0</v>
      </c>
      <c r="N26" s="137"/>
      <c r="O26" s="394"/>
      <c r="P26" s="147" t="s">
        <v>40</v>
      </c>
      <c r="Q26" s="267"/>
      <c r="R26" s="268"/>
      <c r="S26" s="269">
        <f t="shared" si="2"/>
        <v>0</v>
      </c>
      <c r="T26" s="82"/>
    </row>
    <row r="27" spans="1:21" s="83" customFormat="1" ht="23.85" customHeight="1" x14ac:dyDescent="0.45">
      <c r="A27" s="155" t="s">
        <v>184</v>
      </c>
      <c r="B27" s="156">
        <f>SUM(B25:B26)</f>
        <v>0</v>
      </c>
      <c r="C27" s="157">
        <f>SUM(C25:C26)</f>
        <v>0</v>
      </c>
      <c r="D27" s="151">
        <f t="shared" si="0"/>
        <v>0</v>
      </c>
      <c r="E27" s="111"/>
      <c r="H27" s="221"/>
      <c r="I27" s="137"/>
      <c r="J27" s="244"/>
      <c r="K27" s="245"/>
      <c r="L27" s="245"/>
      <c r="M27" s="245"/>
      <c r="N27" s="137"/>
      <c r="O27" s="394"/>
      <c r="P27" s="147" t="s">
        <v>71</v>
      </c>
      <c r="Q27" s="267"/>
      <c r="R27" s="268"/>
      <c r="S27" s="269">
        <f t="shared" si="2"/>
        <v>0</v>
      </c>
      <c r="T27" s="82"/>
    </row>
    <row r="28" spans="1:21" s="83" customFormat="1" ht="23.85" customHeight="1" thickBot="1" x14ac:dyDescent="0.5">
      <c r="A28" s="168" t="s">
        <v>230</v>
      </c>
      <c r="B28" s="275"/>
      <c r="C28" s="349"/>
      <c r="D28" s="350">
        <f>C28-B28</f>
        <v>0</v>
      </c>
      <c r="E28" s="111"/>
      <c r="H28" s="224"/>
      <c r="I28" s="137"/>
      <c r="J28" s="110"/>
      <c r="M28" s="82"/>
      <c r="N28" s="137"/>
      <c r="O28" s="395"/>
      <c r="P28" s="194" t="s">
        <v>206</v>
      </c>
      <c r="Q28" s="330"/>
      <c r="R28" s="315"/>
      <c r="S28" s="351">
        <f>R28-Q28</f>
        <v>0</v>
      </c>
      <c r="T28" s="82"/>
    </row>
    <row r="29" spans="1:21" s="83" customFormat="1" ht="23.85" customHeight="1" thickBot="1" x14ac:dyDescent="0.5">
      <c r="A29" s="141" t="s">
        <v>229</v>
      </c>
      <c r="B29" s="352"/>
      <c r="C29" s="353"/>
      <c r="D29" s="354">
        <f>C29-B29</f>
        <v>0</v>
      </c>
      <c r="E29" s="111"/>
      <c r="H29" s="224"/>
      <c r="I29" s="137"/>
      <c r="J29" s="226" t="s">
        <v>187</v>
      </c>
      <c r="K29" s="227" t="s">
        <v>41</v>
      </c>
      <c r="L29" s="228" t="s">
        <v>42</v>
      </c>
      <c r="M29" s="134" t="s">
        <v>127</v>
      </c>
      <c r="N29" s="137"/>
      <c r="O29" s="393" t="s">
        <v>189</v>
      </c>
      <c r="P29" s="181" t="s">
        <v>185</v>
      </c>
      <c r="Q29" s="307"/>
      <c r="R29" s="308"/>
      <c r="S29" s="331">
        <f>R29-Q29</f>
        <v>0</v>
      </c>
      <c r="T29" s="82"/>
      <c r="U29" s="54"/>
    </row>
    <row r="30" spans="1:21" s="83" customFormat="1" ht="23.85" customHeight="1" thickTop="1" x14ac:dyDescent="0.45">
      <c r="A30" s="141" t="s">
        <v>186</v>
      </c>
      <c r="B30" s="283"/>
      <c r="C30" s="355"/>
      <c r="D30" s="356">
        <f t="shared" si="0"/>
        <v>0</v>
      </c>
      <c r="E30" s="111"/>
      <c r="H30" s="224"/>
      <c r="I30" s="137"/>
      <c r="J30" s="229" t="str">
        <f>O3</f>
        <v>㉓人財費</v>
      </c>
      <c r="K30" s="357">
        <f>SUM(Q3:Q11)</f>
        <v>0</v>
      </c>
      <c r="L30" s="358">
        <f>SUM(R3:R11)</f>
        <v>0</v>
      </c>
      <c r="M30" s="139">
        <f t="shared" si="1"/>
        <v>0</v>
      </c>
      <c r="N30" s="137"/>
      <c r="O30" s="394"/>
      <c r="P30" s="147" t="s">
        <v>166</v>
      </c>
      <c r="Q30" s="267"/>
      <c r="R30" s="268"/>
      <c r="S30" s="269">
        <f t="shared" si="2"/>
        <v>0</v>
      </c>
      <c r="T30" s="82"/>
      <c r="U30" s="53"/>
    </row>
    <row r="31" spans="1:21" s="83" customFormat="1" ht="23.85" customHeight="1" x14ac:dyDescent="0.45">
      <c r="A31" s="141" t="s">
        <v>207</v>
      </c>
      <c r="B31" s="258"/>
      <c r="C31" s="259"/>
      <c r="D31" s="316">
        <f t="shared" si="0"/>
        <v>0</v>
      </c>
      <c r="E31" s="215"/>
      <c r="H31" s="224"/>
      <c r="I31" s="137"/>
      <c r="J31" s="199" t="str">
        <f>O12</f>
        <v>㉔顧客費</v>
      </c>
      <c r="K31" s="318">
        <f>SUM(Q12:Q18)</f>
        <v>0</v>
      </c>
      <c r="L31" s="359">
        <f>SUM(R12:R18)</f>
        <v>0</v>
      </c>
      <c r="M31" s="360">
        <f t="shared" si="1"/>
        <v>0</v>
      </c>
      <c r="N31" s="137"/>
      <c r="O31" s="394"/>
      <c r="P31" s="147" t="s">
        <v>191</v>
      </c>
      <c r="Q31" s="267"/>
      <c r="R31" s="268"/>
      <c r="S31" s="271">
        <f>R31-Q31</f>
        <v>0</v>
      </c>
      <c r="T31" s="82"/>
    </row>
    <row r="32" spans="1:21" s="83" customFormat="1" ht="23.85" customHeight="1" x14ac:dyDescent="0.45">
      <c r="A32" s="141" t="s">
        <v>43</v>
      </c>
      <c r="B32" s="258"/>
      <c r="C32" s="259"/>
      <c r="D32" s="316">
        <f t="shared" si="0"/>
        <v>0</v>
      </c>
      <c r="E32" s="215"/>
      <c r="H32" s="224"/>
      <c r="I32" s="137"/>
      <c r="J32" s="199" t="str">
        <f>O19</f>
        <v>㉕店舗維持費</v>
      </c>
      <c r="K32" s="318">
        <f>SUM(Q19:Q28)</f>
        <v>0</v>
      </c>
      <c r="L32" s="359">
        <f>SUM(R19:R28)</f>
        <v>0</v>
      </c>
      <c r="M32" s="360">
        <f>L32-K32</f>
        <v>0</v>
      </c>
      <c r="N32" s="137"/>
      <c r="O32" s="394"/>
      <c r="P32" s="147" t="s">
        <v>208</v>
      </c>
      <c r="Q32" s="267"/>
      <c r="R32" s="268"/>
      <c r="S32" s="271">
        <f t="shared" si="2"/>
        <v>0</v>
      </c>
      <c r="T32" s="82"/>
    </row>
    <row r="33" spans="1:255" s="83" customFormat="1" ht="23.85" customHeight="1" thickBot="1" x14ac:dyDescent="0.5">
      <c r="A33" s="214" t="s">
        <v>188</v>
      </c>
      <c r="B33" s="261"/>
      <c r="C33" s="281"/>
      <c r="D33" s="260">
        <f t="shared" si="0"/>
        <v>0</v>
      </c>
      <c r="E33" s="215"/>
      <c r="H33" s="224"/>
      <c r="I33" s="137"/>
      <c r="J33" s="199" t="str">
        <f>O29</f>
        <v>㉖その他経費</v>
      </c>
      <c r="K33" s="318">
        <f>SUM(Q29:Q33)</f>
        <v>0</v>
      </c>
      <c r="L33" s="359">
        <f>SUM(R29:R33)</f>
        <v>0</v>
      </c>
      <c r="M33" s="360">
        <f>L33-K33</f>
        <v>0</v>
      </c>
      <c r="N33" s="137"/>
      <c r="O33" s="396"/>
      <c r="P33" s="232" t="s">
        <v>209</v>
      </c>
      <c r="Q33" s="361"/>
      <c r="R33" s="362"/>
      <c r="S33" s="363">
        <f>R33-Q33</f>
        <v>0</v>
      </c>
      <c r="T33" s="82"/>
    </row>
    <row r="34" spans="1:255" s="83" customFormat="1" ht="23.85" customHeight="1" thickBot="1" x14ac:dyDescent="0.5">
      <c r="A34" s="148" t="s">
        <v>190</v>
      </c>
      <c r="B34" s="149">
        <f>SUM(B28:B33)</f>
        <v>0</v>
      </c>
      <c r="C34" s="150">
        <f>SUM(C28:C33)</f>
        <v>0</v>
      </c>
      <c r="D34" s="151">
        <f>C34-B34</f>
        <v>0</v>
      </c>
      <c r="E34" s="230"/>
      <c r="F34" s="231"/>
      <c r="H34" s="221"/>
      <c r="I34" s="137"/>
      <c r="J34" s="233" t="str">
        <f>O34</f>
        <v>⑧販売管理費計＝㉓～㉖</v>
      </c>
      <c r="K34" s="206">
        <f>SUM(K30:K33)</f>
        <v>0</v>
      </c>
      <c r="L34" s="364">
        <f>SUM(L30:L33)</f>
        <v>0</v>
      </c>
      <c r="M34" s="212">
        <f>L34-K34</f>
        <v>0</v>
      </c>
      <c r="N34" s="137"/>
      <c r="O34" s="413" t="s">
        <v>197</v>
      </c>
      <c r="P34" s="414"/>
      <c r="Q34" s="234">
        <f>SUM(Q3:Q33)</f>
        <v>0</v>
      </c>
      <c r="R34" s="235">
        <f>SUM(R3:R33)</f>
        <v>0</v>
      </c>
      <c r="S34" s="236">
        <f>R34-Q34</f>
        <v>0</v>
      </c>
      <c r="T34" s="82"/>
    </row>
    <row r="35" spans="1:255" s="83" customFormat="1" ht="23.85" customHeight="1" x14ac:dyDescent="0.45">
      <c r="A35" s="114" t="s">
        <v>192</v>
      </c>
      <c r="B35" s="115">
        <f>B24+B27+B34</f>
        <v>0</v>
      </c>
      <c r="C35" s="116">
        <f>C24+C27+C34</f>
        <v>0</v>
      </c>
      <c r="D35" s="241">
        <f t="shared" si="0"/>
        <v>0</v>
      </c>
      <c r="E35" s="405" t="s">
        <v>193</v>
      </c>
      <c r="F35" s="407">
        <f>B37-F21</f>
        <v>0</v>
      </c>
      <c r="G35" s="409">
        <f>C37-G21</f>
        <v>0</v>
      </c>
      <c r="H35" s="411">
        <f>G35-F35</f>
        <v>0</v>
      </c>
      <c r="I35" s="137"/>
      <c r="J35" s="3"/>
      <c r="K35" s="2"/>
      <c r="L35" s="2"/>
      <c r="M35" s="2"/>
      <c r="N35" s="137"/>
      <c r="O35" s="222"/>
      <c r="P35" s="222"/>
      <c r="Q35" s="239"/>
      <c r="R35" s="246"/>
      <c r="S35" s="223"/>
      <c r="T35" s="89"/>
    </row>
    <row r="36" spans="1:255" s="83" customFormat="1" ht="23.85" customHeight="1" x14ac:dyDescent="0.45">
      <c r="A36" s="114" t="s">
        <v>194</v>
      </c>
      <c r="B36" s="365"/>
      <c r="C36" s="366"/>
      <c r="D36" s="192">
        <f t="shared" si="0"/>
        <v>0</v>
      </c>
      <c r="E36" s="406"/>
      <c r="F36" s="408"/>
      <c r="G36" s="410"/>
      <c r="H36" s="412"/>
      <c r="I36" s="137"/>
      <c r="J36" s="3"/>
      <c r="K36" s="2"/>
      <c r="L36" s="2"/>
      <c r="M36" s="2"/>
      <c r="N36" s="137"/>
      <c r="O36" s="222"/>
      <c r="P36" s="222"/>
      <c r="Q36" s="239"/>
      <c r="R36" s="246"/>
      <c r="S36" s="223"/>
      <c r="T36" s="3"/>
      <c r="W36" s="1"/>
    </row>
    <row r="37" spans="1:255" s="83" customFormat="1" ht="23.85" customHeight="1" thickBot="1" x14ac:dyDescent="0.5">
      <c r="A37" s="117" t="s">
        <v>195</v>
      </c>
      <c r="B37" s="118">
        <f>B19+B35+B36</f>
        <v>0</v>
      </c>
      <c r="C37" s="119">
        <f>C19+C35+C36</f>
        <v>0</v>
      </c>
      <c r="D37" s="242">
        <f t="shared" si="0"/>
        <v>0</v>
      </c>
      <c r="E37" s="240" t="s">
        <v>196</v>
      </c>
      <c r="F37" s="120">
        <f>F21+F35</f>
        <v>0</v>
      </c>
      <c r="G37" s="119">
        <f>G21+G35</f>
        <v>0</v>
      </c>
      <c r="H37" s="121">
        <f t="shared" si="3"/>
        <v>0</v>
      </c>
      <c r="I37" s="137"/>
      <c r="J37" s="3"/>
      <c r="K37" s="2"/>
      <c r="L37" s="2"/>
      <c r="M37" s="4"/>
      <c r="N37" s="137"/>
      <c r="O37" s="86"/>
      <c r="P37" s="86"/>
      <c r="Q37" s="86"/>
      <c r="R37" s="86"/>
      <c r="S37" s="2"/>
      <c r="T37" s="2"/>
      <c r="W37" s="1"/>
    </row>
    <row r="38" spans="1:255" s="86" customFormat="1" ht="23.85" customHeight="1" x14ac:dyDescent="0.45">
      <c r="A38" s="88"/>
      <c r="B38" s="2"/>
      <c r="C38" s="2"/>
      <c r="D38" s="2"/>
      <c r="H38" s="2"/>
      <c r="I38" s="2"/>
      <c r="J38" s="3"/>
      <c r="K38" s="2"/>
      <c r="M38" s="2"/>
      <c r="S38" s="2"/>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row>
    <row r="39" spans="1:255" s="86" customFormat="1" ht="23.85" customHeight="1" x14ac:dyDescent="0.45">
      <c r="A39" s="2"/>
      <c r="B39" s="2"/>
      <c r="C39" s="2"/>
      <c r="D39" s="2"/>
      <c r="H39" s="2"/>
      <c r="I39" s="2"/>
      <c r="J39" s="3"/>
      <c r="K39" s="2"/>
      <c r="M39" s="2"/>
      <c r="S39" s="2"/>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row>
    <row r="40" spans="1:255" s="86" customFormat="1" ht="23.85" customHeight="1" x14ac:dyDescent="0.45">
      <c r="A40" s="2"/>
      <c r="B40" s="2"/>
      <c r="C40" s="2"/>
      <c r="D40" s="2"/>
      <c r="H40" s="2"/>
      <c r="I40" s="2"/>
      <c r="J40" s="3"/>
      <c r="K40" s="2"/>
      <c r="M40" s="2"/>
      <c r="S40" s="2"/>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row>
    <row r="41" spans="1:255" s="86" customFormat="1" ht="23.85" customHeight="1" x14ac:dyDescent="0.45">
      <c r="A41" s="2"/>
      <c r="B41" s="2"/>
      <c r="C41" s="2"/>
      <c r="D41" s="2"/>
      <c r="H41" s="2"/>
      <c r="I41" s="2"/>
      <c r="J41" s="3"/>
      <c r="K41" s="2"/>
      <c r="M41" s="2"/>
      <c r="S41" s="2"/>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row>
    <row r="42" spans="1:255" s="86" customFormat="1" ht="23.85" customHeight="1" x14ac:dyDescent="0.45">
      <c r="A42" s="2"/>
      <c r="B42" s="2"/>
      <c r="C42" s="2"/>
      <c r="D42" s="2"/>
      <c r="H42" s="2"/>
      <c r="I42" s="2"/>
      <c r="J42" s="3"/>
      <c r="K42" s="2"/>
      <c r="M42" s="2"/>
      <c r="S42" s="2"/>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row>
    <row r="43" spans="1:255" s="86" customFormat="1" ht="23.85" customHeight="1" x14ac:dyDescent="0.45">
      <c r="A43" s="2"/>
      <c r="B43" s="2"/>
      <c r="C43" s="2"/>
      <c r="D43" s="2"/>
      <c r="H43" s="2"/>
      <c r="I43" s="2"/>
      <c r="J43" s="3"/>
      <c r="K43" s="2"/>
      <c r="M43" s="2"/>
      <c r="S43" s="2"/>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row>
    <row r="44" spans="1:255" s="86" customFormat="1" ht="23.85" customHeight="1" x14ac:dyDescent="0.45">
      <c r="A44" s="2"/>
      <c r="B44" s="2"/>
      <c r="C44" s="2"/>
      <c r="D44" s="2"/>
      <c r="H44" s="2"/>
      <c r="I44" s="2"/>
      <c r="J44" s="3"/>
      <c r="K44" s="2"/>
      <c r="M44" s="2"/>
      <c r="S44" s="2"/>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row>
    <row r="45" spans="1:255" s="86" customFormat="1" ht="23.85" customHeight="1" x14ac:dyDescent="0.45">
      <c r="A45" s="2"/>
      <c r="B45" s="2"/>
      <c r="C45" s="2"/>
      <c r="D45" s="2"/>
      <c r="H45" s="2"/>
      <c r="I45" s="2"/>
      <c r="J45" s="3"/>
      <c r="K45" s="2"/>
      <c r="M45" s="2"/>
      <c r="O45" s="2"/>
      <c r="P45" s="2"/>
      <c r="Q45" s="2"/>
      <c r="R45" s="2"/>
      <c r="S45" s="2"/>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row>
    <row r="46" spans="1:255" s="86" customFormat="1" ht="23.85" customHeight="1" x14ac:dyDescent="0.45">
      <c r="A46" s="2"/>
      <c r="B46" s="2"/>
      <c r="C46" s="2"/>
      <c r="D46" s="2"/>
      <c r="H46" s="2"/>
      <c r="I46" s="2"/>
      <c r="J46" s="3"/>
      <c r="K46" s="2"/>
      <c r="M46" s="2"/>
      <c r="O46" s="2"/>
      <c r="P46" s="2"/>
      <c r="Q46" s="2"/>
      <c r="R46" s="2"/>
      <c r="S46" s="2"/>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row>
    <row r="47" spans="1:255" s="86" customFormat="1" ht="23.85" customHeight="1" x14ac:dyDescent="0.45">
      <c r="A47" s="2"/>
      <c r="B47" s="2"/>
      <c r="C47" s="2"/>
      <c r="D47" s="2"/>
      <c r="H47" s="2"/>
      <c r="I47" s="2"/>
      <c r="J47" s="3"/>
      <c r="K47" s="2"/>
      <c r="M47" s="2"/>
      <c r="O47" s="2"/>
      <c r="P47" s="2"/>
      <c r="Q47" s="2"/>
      <c r="R47" s="2"/>
      <c r="S47" s="2"/>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row>
    <row r="48" spans="1:255" s="86" customFormat="1" ht="23.85" customHeight="1" x14ac:dyDescent="0.45">
      <c r="A48" s="2"/>
      <c r="B48" s="2"/>
      <c r="C48" s="2"/>
      <c r="D48" s="2"/>
      <c r="H48" s="2"/>
      <c r="I48" s="2"/>
      <c r="J48" s="3"/>
      <c r="K48" s="2"/>
      <c r="M48" s="2"/>
      <c r="O48" s="2"/>
      <c r="P48" s="2"/>
      <c r="Q48" s="2"/>
      <c r="R48" s="2"/>
      <c r="S48" s="2"/>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row>
    <row r="49" spans="1:255" s="86" customFormat="1" ht="23.85" customHeight="1" x14ac:dyDescent="0.45">
      <c r="A49" s="2"/>
      <c r="B49" s="2"/>
      <c r="C49" s="2"/>
      <c r="D49" s="2"/>
      <c r="H49" s="2"/>
      <c r="I49" s="2"/>
      <c r="J49" s="3"/>
      <c r="K49" s="2"/>
      <c r="M49" s="2"/>
      <c r="O49" s="2"/>
      <c r="P49" s="2"/>
      <c r="Q49" s="2"/>
      <c r="R49" s="2"/>
      <c r="S49" s="2"/>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row>
    <row r="50" spans="1:255" s="86" customFormat="1" ht="23.85" customHeight="1" x14ac:dyDescent="0.45">
      <c r="A50" s="2"/>
      <c r="B50" s="2"/>
      <c r="C50" s="2"/>
      <c r="D50" s="2"/>
      <c r="H50" s="2"/>
      <c r="I50" s="2"/>
      <c r="J50" s="3"/>
      <c r="K50" s="2"/>
      <c r="M50" s="2"/>
      <c r="O50" s="2"/>
      <c r="P50" s="2"/>
      <c r="Q50" s="2"/>
      <c r="R50" s="2"/>
      <c r="S50" s="2"/>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row>
    <row r="51" spans="1:255" s="86" customFormat="1" ht="23.85" customHeight="1" x14ac:dyDescent="0.45">
      <c r="A51" s="2"/>
      <c r="B51" s="2"/>
      <c r="C51" s="2"/>
      <c r="D51" s="2"/>
      <c r="E51" s="5"/>
      <c r="F51" s="4"/>
      <c r="G51" s="4"/>
      <c r="H51" s="2"/>
      <c r="I51" s="2"/>
      <c r="J51" s="3"/>
      <c r="K51" s="2"/>
      <c r="M51" s="2"/>
      <c r="O51" s="2"/>
      <c r="P51" s="2"/>
      <c r="Q51" s="2"/>
      <c r="R51" s="2"/>
      <c r="S51" s="2"/>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row>
    <row r="52" spans="1:255" s="86" customFormat="1" ht="23.85" customHeight="1" x14ac:dyDescent="0.45">
      <c r="A52" s="2"/>
      <c r="B52" s="2"/>
      <c r="C52" s="2"/>
      <c r="D52" s="2"/>
      <c r="E52" s="5"/>
      <c r="F52" s="4"/>
      <c r="G52" s="4"/>
      <c r="H52" s="2"/>
      <c r="I52" s="2"/>
      <c r="J52" s="3"/>
      <c r="K52" s="2"/>
      <c r="M52" s="2"/>
      <c r="O52" s="2"/>
      <c r="P52" s="2"/>
      <c r="Q52" s="2"/>
      <c r="R52" s="2"/>
      <c r="S52" s="2"/>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row>
    <row r="53" spans="1:255" s="86" customFormat="1" ht="23.85" customHeight="1" x14ac:dyDescent="0.45">
      <c r="A53" s="2"/>
      <c r="B53" s="2"/>
      <c r="C53" s="2"/>
      <c r="D53" s="2"/>
      <c r="E53" s="5"/>
      <c r="F53" s="4"/>
      <c r="G53" s="4"/>
      <c r="H53" s="2"/>
      <c r="I53" s="2"/>
      <c r="J53" s="3"/>
      <c r="K53" s="2"/>
      <c r="M53" s="2"/>
      <c r="O53" s="2"/>
      <c r="P53" s="2"/>
      <c r="Q53" s="2"/>
      <c r="R53" s="2"/>
      <c r="S53" s="2"/>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row>
    <row r="54" spans="1:255" s="86" customFormat="1" ht="23.85" customHeight="1" x14ac:dyDescent="0.45">
      <c r="A54" s="2"/>
      <c r="B54" s="2"/>
      <c r="C54" s="2"/>
      <c r="D54" s="2"/>
      <c r="E54" s="5"/>
      <c r="F54" s="4"/>
      <c r="G54" s="4"/>
      <c r="H54" s="2"/>
      <c r="I54" s="2"/>
      <c r="J54" s="3"/>
      <c r="K54" s="2"/>
      <c r="M54" s="2"/>
      <c r="O54" s="2"/>
      <c r="P54" s="2"/>
      <c r="Q54" s="2"/>
      <c r="R54" s="2"/>
      <c r="S54" s="2"/>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row>
    <row r="55" spans="1:255" s="86" customFormat="1" ht="23.85" customHeight="1" x14ac:dyDescent="0.45">
      <c r="A55" s="2"/>
      <c r="B55" s="2"/>
      <c r="C55" s="2"/>
      <c r="D55" s="2"/>
      <c r="E55" s="5"/>
      <c r="F55" s="4"/>
      <c r="G55" s="4"/>
      <c r="H55" s="2"/>
      <c r="I55" s="2"/>
      <c r="J55" s="3"/>
      <c r="K55" s="2"/>
      <c r="M55" s="2"/>
      <c r="O55" s="2"/>
      <c r="P55" s="2"/>
      <c r="Q55" s="2"/>
      <c r="R55" s="2"/>
      <c r="S55" s="2"/>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row>
    <row r="56" spans="1:255" s="86" customFormat="1" ht="23.85" customHeight="1" x14ac:dyDescent="0.45">
      <c r="A56" s="2"/>
      <c r="B56" s="2"/>
      <c r="C56" s="2"/>
      <c r="D56" s="2"/>
      <c r="E56" s="5"/>
      <c r="F56" s="4"/>
      <c r="G56" s="4"/>
      <c r="H56" s="2"/>
      <c r="I56" s="2"/>
      <c r="J56" s="3"/>
      <c r="K56" s="2"/>
      <c r="M56" s="2"/>
      <c r="O56" s="2"/>
      <c r="P56" s="2"/>
      <c r="Q56" s="2"/>
      <c r="R56" s="2"/>
      <c r="S56" s="2"/>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row>
    <row r="57" spans="1:255" s="86" customFormat="1" ht="23.85" customHeight="1" x14ac:dyDescent="0.45">
      <c r="A57" s="2"/>
      <c r="B57" s="2"/>
      <c r="C57" s="2"/>
      <c r="D57" s="2"/>
      <c r="E57" s="5"/>
      <c r="F57" s="4"/>
      <c r="G57" s="4"/>
      <c r="H57" s="2"/>
      <c r="I57" s="2"/>
      <c r="J57" s="3"/>
      <c r="K57" s="2"/>
      <c r="M57" s="2"/>
      <c r="O57" s="2"/>
      <c r="P57" s="2"/>
      <c r="Q57" s="2"/>
      <c r="R57" s="2"/>
      <c r="S57" s="2"/>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row>
    <row r="58" spans="1:255" s="86" customFormat="1" ht="23.85" customHeight="1" x14ac:dyDescent="0.45">
      <c r="A58" s="2"/>
      <c r="B58" s="2"/>
      <c r="C58" s="2"/>
      <c r="D58" s="2"/>
      <c r="E58" s="5"/>
      <c r="F58" s="4"/>
      <c r="G58" s="4"/>
      <c r="H58" s="2"/>
      <c r="I58" s="2"/>
      <c r="J58" s="3"/>
      <c r="K58" s="2"/>
      <c r="M58" s="2"/>
      <c r="O58" s="2"/>
      <c r="P58" s="2"/>
      <c r="Q58" s="2"/>
      <c r="R58" s="2"/>
      <c r="S58" s="2"/>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row>
    <row r="59" spans="1:255" s="86" customFormat="1" ht="23.85" customHeight="1" x14ac:dyDescent="0.45">
      <c r="A59" s="2"/>
      <c r="B59" s="2"/>
      <c r="C59" s="2"/>
      <c r="D59" s="2"/>
      <c r="E59" s="5"/>
      <c r="F59" s="4"/>
      <c r="G59" s="4"/>
      <c r="H59" s="2"/>
      <c r="I59" s="2"/>
      <c r="J59" s="3"/>
      <c r="K59" s="2"/>
      <c r="M59" s="2"/>
      <c r="O59" s="2"/>
      <c r="P59" s="2"/>
      <c r="Q59" s="2"/>
      <c r="R59" s="2"/>
      <c r="S59" s="2"/>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row>
    <row r="60" spans="1:255" s="86" customFormat="1" ht="23.85" customHeight="1" x14ac:dyDescent="0.45">
      <c r="A60" s="2"/>
      <c r="B60" s="2"/>
      <c r="C60" s="2"/>
      <c r="D60" s="2"/>
      <c r="E60" s="5"/>
      <c r="F60" s="4"/>
      <c r="G60" s="4"/>
      <c r="H60" s="2"/>
      <c r="I60" s="2"/>
      <c r="J60" s="3"/>
      <c r="K60" s="2"/>
      <c r="M60" s="2"/>
      <c r="O60" s="2"/>
      <c r="P60" s="2"/>
      <c r="Q60" s="2"/>
      <c r="R60" s="2"/>
      <c r="S60" s="2"/>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row>
    <row r="61" spans="1:255" s="86" customFormat="1" ht="23.85" customHeight="1" x14ac:dyDescent="0.45">
      <c r="A61" s="2"/>
      <c r="B61" s="2"/>
      <c r="C61" s="2"/>
      <c r="D61" s="2"/>
      <c r="E61" s="5"/>
      <c r="F61" s="4"/>
      <c r="G61" s="4"/>
      <c r="H61" s="2"/>
      <c r="I61" s="2"/>
      <c r="J61" s="3"/>
      <c r="K61" s="2"/>
      <c r="M61" s="2"/>
      <c r="O61" s="2"/>
      <c r="P61" s="2"/>
      <c r="Q61" s="2"/>
      <c r="R61" s="2"/>
      <c r="S61" s="2"/>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row>
    <row r="62" spans="1:255" s="86" customFormat="1" ht="23.85" customHeight="1" x14ac:dyDescent="0.45">
      <c r="A62" s="2"/>
      <c r="B62" s="2"/>
      <c r="C62" s="2"/>
      <c r="D62" s="2"/>
      <c r="E62" s="5"/>
      <c r="F62" s="4"/>
      <c r="G62" s="4"/>
      <c r="H62" s="2"/>
      <c r="I62" s="2"/>
      <c r="J62" s="3"/>
      <c r="K62" s="2"/>
      <c r="M62" s="2"/>
      <c r="O62" s="2"/>
      <c r="P62" s="2"/>
      <c r="Q62" s="2"/>
      <c r="R62" s="2"/>
      <c r="S62" s="2"/>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row>
    <row r="63" spans="1:255" s="86" customFormat="1" ht="23.85" customHeight="1" x14ac:dyDescent="0.45">
      <c r="A63" s="2"/>
      <c r="B63" s="2"/>
      <c r="C63" s="2"/>
      <c r="D63" s="2"/>
      <c r="E63" s="5"/>
      <c r="F63" s="4"/>
      <c r="G63" s="4"/>
      <c r="H63" s="2"/>
      <c r="I63" s="2"/>
      <c r="J63" s="3"/>
      <c r="K63" s="2"/>
      <c r="M63" s="4"/>
      <c r="O63" s="2"/>
      <c r="P63" s="2"/>
      <c r="Q63" s="2"/>
      <c r="R63" s="2"/>
      <c r="S63" s="2"/>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row>
    <row r="64" spans="1:255" s="86" customFormat="1" ht="23.85" customHeight="1" x14ac:dyDescent="0.45">
      <c r="A64" s="2"/>
      <c r="B64" s="2"/>
      <c r="C64" s="2"/>
      <c r="D64" s="2"/>
      <c r="E64" s="5"/>
      <c r="F64" s="4"/>
      <c r="G64" s="4"/>
      <c r="H64" s="2"/>
      <c r="I64" s="2"/>
      <c r="J64" s="3"/>
      <c r="K64" s="2"/>
      <c r="M64" s="4"/>
      <c r="O64" s="2"/>
      <c r="P64" s="2"/>
      <c r="Q64" s="2"/>
      <c r="R64" s="2"/>
      <c r="S64" s="2"/>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row>
    <row r="65" spans="1:255" s="86" customFormat="1" ht="23.85" customHeight="1" x14ac:dyDescent="0.45">
      <c r="A65" s="2"/>
      <c r="B65" s="2"/>
      <c r="C65" s="2"/>
      <c r="D65" s="2"/>
      <c r="E65" s="5"/>
      <c r="F65" s="4"/>
      <c r="G65" s="4"/>
      <c r="H65" s="2"/>
      <c r="I65" s="2"/>
      <c r="J65" s="3"/>
      <c r="K65" s="2"/>
      <c r="L65" s="2"/>
      <c r="M65" s="4"/>
      <c r="O65" s="2"/>
      <c r="P65" s="2"/>
      <c r="Q65" s="2"/>
      <c r="R65" s="2"/>
      <c r="S65" s="4"/>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row>
    <row r="66" spans="1:255" s="86" customFormat="1" ht="23.85" customHeight="1" x14ac:dyDescent="0.45">
      <c r="A66" s="5"/>
      <c r="B66" s="4"/>
      <c r="C66" s="4"/>
      <c r="D66" s="4"/>
      <c r="E66" s="5"/>
      <c r="F66" s="4"/>
      <c r="G66" s="4"/>
      <c r="H66" s="4"/>
      <c r="I66" s="2"/>
      <c r="J66" s="3"/>
      <c r="K66" s="2"/>
      <c r="L66" s="2"/>
      <c r="M66" s="4"/>
      <c r="O66" s="2"/>
      <c r="P66" s="2"/>
      <c r="Q66" s="2"/>
      <c r="R66" s="2"/>
      <c r="S66" s="4"/>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row>
    <row r="67" spans="1:255" s="86" customFormat="1" ht="23.85" customHeight="1" x14ac:dyDescent="0.45">
      <c r="A67" s="5"/>
      <c r="B67" s="4"/>
      <c r="C67" s="4"/>
      <c r="D67" s="4"/>
      <c r="E67" s="5"/>
      <c r="F67" s="4"/>
      <c r="G67" s="4"/>
      <c r="H67" s="4"/>
      <c r="I67" s="2"/>
      <c r="J67" s="3"/>
      <c r="K67" s="2"/>
      <c r="L67" s="2"/>
      <c r="M67" s="4"/>
      <c r="O67" s="2"/>
      <c r="P67" s="2"/>
      <c r="Q67" s="2"/>
      <c r="R67" s="2"/>
      <c r="S67" s="4"/>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row>
    <row r="68" spans="1:255" s="86" customFormat="1" ht="23.85" customHeight="1" x14ac:dyDescent="0.45">
      <c r="A68" s="5"/>
      <c r="B68" s="4"/>
      <c r="C68" s="4"/>
      <c r="D68" s="4"/>
      <c r="E68" s="5"/>
      <c r="F68" s="4"/>
      <c r="G68" s="4"/>
      <c r="H68" s="4"/>
      <c r="I68" s="2"/>
      <c r="J68" s="3"/>
      <c r="K68" s="2"/>
      <c r="L68" s="2"/>
      <c r="M68" s="4"/>
      <c r="O68" s="2"/>
      <c r="P68" s="2"/>
      <c r="Q68" s="2"/>
      <c r="R68" s="2"/>
      <c r="S68" s="4"/>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row>
    <row r="69" spans="1:255" ht="23.85" customHeight="1" x14ac:dyDescent="0.45">
      <c r="U69" s="86"/>
      <c r="V69" s="86"/>
    </row>
    <row r="70" spans="1:255" ht="23.85" customHeight="1" x14ac:dyDescent="0.45">
      <c r="U70" s="86"/>
      <c r="V70" s="86"/>
    </row>
  </sheetData>
  <sheetProtection algorithmName="SHA-512" hashValue="is1BO9XHVNcUQRSFNrsy59lYNqYQeKs5s2Bfl5Ce45k08EDBcMMDh0qkY7GDzqVqFHpQF1L1m6QAhLgEBuVIrg==" saltValue="nJXYpg/gICi2eEL6BxBP3g==" spinCount="100000" sheet="1" objects="1" scenarios="1"/>
  <mergeCells count="15">
    <mergeCell ref="E35:E36"/>
    <mergeCell ref="F35:F36"/>
    <mergeCell ref="G35:G36"/>
    <mergeCell ref="H35:H36"/>
    <mergeCell ref="O34:P34"/>
    <mergeCell ref="O12:O18"/>
    <mergeCell ref="O19:O28"/>
    <mergeCell ref="O29:O33"/>
    <mergeCell ref="A1:R1"/>
    <mergeCell ref="U3:V3"/>
    <mergeCell ref="U5:V5"/>
    <mergeCell ref="U7:V7"/>
    <mergeCell ref="U10:V10"/>
    <mergeCell ref="O2:P2"/>
    <mergeCell ref="O3:O11"/>
  </mergeCells>
  <phoneticPr fontId="3"/>
  <conditionalFormatting sqref="B9">
    <cfRule type="containsBlanks" dxfId="6" priority="4">
      <formula>LEN(TRIM(B9))=0</formula>
    </cfRule>
  </conditionalFormatting>
  <conditionalFormatting sqref="B3:C37">
    <cfRule type="containsBlanks" dxfId="5" priority="8">
      <formula>LEN(TRIM(B3))=0</formula>
    </cfRule>
  </conditionalFormatting>
  <conditionalFormatting sqref="B9:C9">
    <cfRule type="containsBlanks" dxfId="4" priority="2">
      <formula>LEN(TRIM(B9))=0</formula>
    </cfRule>
  </conditionalFormatting>
  <conditionalFormatting sqref="B36:C36">
    <cfRule type="containsBlanks" dxfId="3" priority="1">
      <formula>LEN(TRIM(B36))=0</formula>
    </cfRule>
  </conditionalFormatting>
  <conditionalFormatting sqref="F3:G25">
    <cfRule type="containsBlanks" dxfId="2" priority="7">
      <formula>LEN(TRIM(F3))=0</formula>
    </cfRule>
  </conditionalFormatting>
  <conditionalFormatting sqref="K3:L24">
    <cfRule type="containsBlanks" dxfId="1" priority="6">
      <formula>LEN(TRIM(K3))=0</formula>
    </cfRule>
  </conditionalFormatting>
  <conditionalFormatting sqref="Q3:R33">
    <cfRule type="containsBlanks" dxfId="0" priority="5">
      <formula>LEN(TRIM(Q3))=0</formula>
    </cfRule>
  </conditionalFormatting>
  <printOptions horizontalCentered="1" verticalCentered="1"/>
  <pageMargins left="0.39370078740157483" right="0.39370078740157483" top="0.39370078740157483" bottom="0.39370078740157483" header="0.19685039370078741" footer="0.11811023622047245"/>
  <pageSetup paperSize="8" scale="5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tint="0.59999389629810485"/>
  </sheetPr>
  <dimension ref="A1:Q23"/>
  <sheetViews>
    <sheetView view="pageBreakPreview" topLeftCell="A10" zoomScale="70" zoomScaleNormal="60" zoomScaleSheetLayoutView="90" workbookViewId="0">
      <selection activeCell="J18" sqref="J18:Q19"/>
    </sheetView>
  </sheetViews>
  <sheetFormatPr defaultColWidth="11" defaultRowHeight="31.2" customHeight="1" x14ac:dyDescent="0.45"/>
  <cols>
    <col min="1" max="8" width="11.09765625" style="373" customWidth="1"/>
    <col min="9" max="9" width="6.8984375" style="373" customWidth="1"/>
    <col min="10" max="17" width="11.09765625" style="373" customWidth="1"/>
    <col min="18" max="16384" width="11" style="373"/>
  </cols>
  <sheetData>
    <row r="1" spans="1:17" ht="31.2" customHeight="1" x14ac:dyDescent="0.45">
      <c r="A1" s="416" t="s">
        <v>210</v>
      </c>
      <c r="B1" s="416"/>
      <c r="C1" s="416"/>
      <c r="D1" s="416"/>
      <c r="E1" s="416"/>
      <c r="F1" s="416"/>
      <c r="G1" s="416"/>
      <c r="H1" s="416"/>
      <c r="J1" s="416" t="s">
        <v>231</v>
      </c>
      <c r="K1" s="416"/>
      <c r="L1" s="416"/>
      <c r="M1" s="416"/>
      <c r="N1" s="416"/>
      <c r="O1" s="416"/>
      <c r="P1" s="416"/>
      <c r="Q1" s="416"/>
    </row>
    <row r="2" spans="1:17" ht="31.2" customHeight="1" x14ac:dyDescent="0.45">
      <c r="A2" s="421" t="s">
        <v>218</v>
      </c>
      <c r="B2" s="421"/>
      <c r="C2" s="421"/>
      <c r="D2" s="421"/>
      <c r="E2" s="421"/>
      <c r="F2" s="421"/>
      <c r="G2" s="421"/>
      <c r="H2" s="421"/>
      <c r="J2" s="447" t="s">
        <v>232</v>
      </c>
      <c r="K2" s="448"/>
      <c r="L2" s="448"/>
      <c r="M2" s="448"/>
      <c r="N2" s="448"/>
      <c r="O2" s="448"/>
      <c r="P2" s="448"/>
      <c r="Q2" s="449"/>
    </row>
    <row r="3" spans="1:17" ht="31.2" customHeight="1" x14ac:dyDescent="0.45">
      <c r="A3" s="421"/>
      <c r="B3" s="421"/>
      <c r="C3" s="421"/>
      <c r="D3" s="421"/>
      <c r="E3" s="421"/>
      <c r="F3" s="421"/>
      <c r="G3" s="421"/>
      <c r="H3" s="421"/>
      <c r="J3" s="450"/>
      <c r="K3" s="451"/>
      <c r="L3" s="451"/>
      <c r="M3" s="451"/>
      <c r="N3" s="451"/>
      <c r="O3" s="451"/>
      <c r="P3" s="451"/>
      <c r="Q3" s="452"/>
    </row>
    <row r="4" spans="1:17" ht="31.2" customHeight="1" x14ac:dyDescent="0.45">
      <c r="A4" s="374"/>
      <c r="J4" s="417" t="s">
        <v>238</v>
      </c>
      <c r="K4" s="418"/>
      <c r="L4" s="418"/>
      <c r="M4" s="418"/>
      <c r="N4" s="418"/>
      <c r="O4" s="418"/>
      <c r="P4" s="418"/>
      <c r="Q4" s="418"/>
    </row>
    <row r="5" spans="1:17" ht="31.2" customHeight="1" x14ac:dyDescent="0.45">
      <c r="A5" s="420"/>
      <c r="B5" s="420"/>
      <c r="C5" s="419" t="s">
        <v>116</v>
      </c>
      <c r="D5" s="419"/>
      <c r="E5" s="419" t="s">
        <v>117</v>
      </c>
      <c r="F5" s="419"/>
      <c r="G5" s="419" t="s">
        <v>213</v>
      </c>
      <c r="H5" s="419"/>
      <c r="J5" s="420"/>
      <c r="K5" s="420"/>
      <c r="L5" s="419" t="s">
        <v>116</v>
      </c>
      <c r="M5" s="419"/>
      <c r="N5" s="419" t="s">
        <v>117</v>
      </c>
      <c r="O5" s="419"/>
      <c r="P5" s="419" t="s">
        <v>213</v>
      </c>
      <c r="Q5" s="419"/>
    </row>
    <row r="6" spans="1:17" ht="31.2" customHeight="1" x14ac:dyDescent="0.45">
      <c r="A6" s="415" t="s">
        <v>211</v>
      </c>
      <c r="B6" s="415"/>
      <c r="C6" s="415">
        <f>決算書概要!B3</f>
        <v>0</v>
      </c>
      <c r="D6" s="415"/>
      <c r="E6" s="415">
        <f>決算書概要!C3</f>
        <v>0</v>
      </c>
      <c r="F6" s="415"/>
      <c r="G6" s="415">
        <f>E6-C6</f>
        <v>0</v>
      </c>
      <c r="H6" s="415"/>
      <c r="J6" s="453" t="str">
        <f>決算書概要!E11</f>
        <v>短期借入金（役員借入）</v>
      </c>
      <c r="K6" s="453"/>
      <c r="L6" s="453">
        <f>決算書概要!F11</f>
        <v>0</v>
      </c>
      <c r="M6" s="453"/>
      <c r="N6" s="453">
        <f>決算書概要!G11</f>
        <v>0</v>
      </c>
      <c r="O6" s="453"/>
      <c r="P6" s="453">
        <f>N6-L6</f>
        <v>0</v>
      </c>
      <c r="Q6" s="453"/>
    </row>
    <row r="7" spans="1:17" ht="31.2" customHeight="1" x14ac:dyDescent="0.45">
      <c r="A7" s="415" t="s">
        <v>212</v>
      </c>
      <c r="B7" s="415"/>
      <c r="C7" s="415">
        <f>決算書概要!B4</f>
        <v>0</v>
      </c>
      <c r="D7" s="415"/>
      <c r="E7" s="415">
        <f>決算書概要!C4</f>
        <v>0</v>
      </c>
      <c r="F7" s="415"/>
      <c r="G7" s="415">
        <f>E7-C7</f>
        <v>0</v>
      </c>
      <c r="H7" s="415"/>
      <c r="J7" s="453" t="str">
        <f>決算書概要!E16</f>
        <v>長期借入金（役員借入）</v>
      </c>
      <c r="K7" s="453"/>
      <c r="L7" s="453">
        <f>決算書概要!F16</f>
        <v>0</v>
      </c>
      <c r="M7" s="453"/>
      <c r="N7" s="453">
        <f>決算書概要!G16</f>
        <v>0</v>
      </c>
      <c r="O7" s="453"/>
      <c r="P7" s="453">
        <f>N7-L7</f>
        <v>0</v>
      </c>
      <c r="Q7" s="453"/>
    </row>
    <row r="8" spans="1:17" ht="31.2" customHeight="1" x14ac:dyDescent="0.45">
      <c r="A8" s="427" t="s">
        <v>214</v>
      </c>
      <c r="B8" s="427"/>
      <c r="C8" s="428">
        <f>C6+C7</f>
        <v>0</v>
      </c>
      <c r="D8" s="428"/>
      <c r="E8" s="428">
        <f t="shared" ref="E8" si="0">E6+E7</f>
        <v>0</v>
      </c>
      <c r="F8" s="428"/>
      <c r="G8" s="428">
        <f>E8-C8</f>
        <v>0</v>
      </c>
      <c r="H8" s="428"/>
      <c r="J8" s="453" t="s">
        <v>241</v>
      </c>
      <c r="K8" s="453"/>
      <c r="L8" s="453">
        <f>決算書概要!B15+決算書概要!B29</f>
        <v>0</v>
      </c>
      <c r="M8" s="453"/>
      <c r="N8" s="453">
        <f>決算書概要!C15+決算書概要!C29</f>
        <v>0</v>
      </c>
      <c r="O8" s="453"/>
      <c r="P8" s="453">
        <f t="shared" ref="P8" si="1">N8-L8</f>
        <v>0</v>
      </c>
      <c r="Q8" s="453"/>
    </row>
    <row r="9" spans="1:17" ht="31.2" customHeight="1" x14ac:dyDescent="0.45">
      <c r="A9" s="425" t="s">
        <v>215</v>
      </c>
      <c r="B9" s="425"/>
      <c r="C9" s="426">
        <f>決算書概要!Q34</f>
        <v>0</v>
      </c>
      <c r="D9" s="426"/>
      <c r="E9" s="426">
        <f>決算書概要!R34</f>
        <v>0</v>
      </c>
      <c r="F9" s="426"/>
      <c r="G9" s="426">
        <f>E9-C9</f>
        <v>0</v>
      </c>
      <c r="H9" s="426"/>
      <c r="J9" s="453" t="str">
        <f>決算書概要!A22</f>
        <v>土地</v>
      </c>
      <c r="K9" s="453"/>
      <c r="L9" s="453">
        <f>決算書概要!B22</f>
        <v>0</v>
      </c>
      <c r="M9" s="453"/>
      <c r="N9" s="453">
        <f>決算書概要!C22</f>
        <v>0</v>
      </c>
      <c r="O9" s="453"/>
      <c r="P9" s="453">
        <f>N9-L9</f>
        <v>0</v>
      </c>
      <c r="Q9" s="453"/>
    </row>
    <row r="10" spans="1:17" ht="31.2" customHeight="1" x14ac:dyDescent="0.45">
      <c r="A10" s="375"/>
      <c r="B10" s="375"/>
      <c r="J10" s="453" t="str">
        <f>決算書概要!A20</f>
        <v>建物・付属設備・構築物</v>
      </c>
      <c r="K10" s="453"/>
      <c r="L10" s="453">
        <f>決算書概要!B20</f>
        <v>0</v>
      </c>
      <c r="M10" s="453"/>
      <c r="N10" s="453">
        <f>決算書概要!C20</f>
        <v>0</v>
      </c>
      <c r="O10" s="453"/>
      <c r="P10" s="453">
        <f>N10-L10</f>
        <v>0</v>
      </c>
      <c r="Q10" s="453"/>
    </row>
    <row r="11" spans="1:17" ht="31.2" customHeight="1" x14ac:dyDescent="0.45">
      <c r="A11" s="422" t="s">
        <v>216</v>
      </c>
      <c r="B11" s="422"/>
      <c r="C11" s="422"/>
      <c r="D11" s="422"/>
      <c r="E11" s="422"/>
      <c r="F11" s="422"/>
      <c r="G11" s="422"/>
      <c r="H11" s="422"/>
      <c r="J11" s="417" t="s">
        <v>233</v>
      </c>
      <c r="K11" s="417"/>
      <c r="L11" s="417"/>
      <c r="M11" s="417"/>
      <c r="N11" s="417"/>
      <c r="O11" s="417"/>
      <c r="P11" s="417"/>
      <c r="Q11" s="417"/>
    </row>
    <row r="12" spans="1:17" ht="31.2" customHeight="1" x14ac:dyDescent="0.45">
      <c r="A12" s="420"/>
      <c r="B12" s="420"/>
      <c r="C12" s="419" t="s">
        <v>116</v>
      </c>
      <c r="D12" s="419"/>
      <c r="E12" s="419" t="s">
        <v>117</v>
      </c>
      <c r="F12" s="419"/>
      <c r="G12" s="419" t="s">
        <v>217</v>
      </c>
      <c r="H12" s="419"/>
      <c r="J12" s="436" t="s">
        <v>239</v>
      </c>
      <c r="K12" s="454"/>
      <c r="L12" s="454"/>
      <c r="M12" s="454"/>
      <c r="N12" s="454"/>
      <c r="O12" s="454"/>
      <c r="P12" s="454"/>
      <c r="Q12" s="454"/>
    </row>
    <row r="13" spans="1:17" ht="31.2" customHeight="1" x14ac:dyDescent="0.45">
      <c r="A13" s="423" t="s">
        <v>224</v>
      </c>
      <c r="B13" s="423"/>
      <c r="C13" s="424" t="e">
        <f>決算書概要!B5/(決算書概要!Q34/12)</f>
        <v>#DIV/0!</v>
      </c>
      <c r="D13" s="424"/>
      <c r="E13" s="424" t="e">
        <f>決算書概要!C5/(決算書概要!R34/12)</f>
        <v>#DIV/0!</v>
      </c>
      <c r="F13" s="424"/>
      <c r="G13" s="424">
        <v>3</v>
      </c>
      <c r="H13" s="424"/>
      <c r="J13" s="420"/>
      <c r="K13" s="420"/>
      <c r="L13" s="419" t="s">
        <v>116</v>
      </c>
      <c r="M13" s="419"/>
      <c r="N13" s="419" t="s">
        <v>117</v>
      </c>
      <c r="O13" s="419"/>
      <c r="P13" s="419" t="s">
        <v>217</v>
      </c>
      <c r="Q13" s="419"/>
    </row>
    <row r="14" spans="1:17" ht="31.2" customHeight="1" x14ac:dyDescent="0.45">
      <c r="A14" s="429" t="s">
        <v>225</v>
      </c>
      <c r="B14" s="430"/>
      <c r="C14" s="430"/>
      <c r="D14" s="430"/>
      <c r="E14" s="430"/>
      <c r="F14" s="430"/>
      <c r="G14" s="430"/>
      <c r="H14" s="431"/>
      <c r="J14" s="453" t="s">
        <v>234</v>
      </c>
      <c r="K14" s="453"/>
      <c r="L14" s="455" t="e">
        <f>決算書概要!F35/決算書概要!F37</f>
        <v>#DIV/0!</v>
      </c>
      <c r="M14" s="455"/>
      <c r="N14" s="455" t="e">
        <f>決算書概要!G35/決算書概要!G37</f>
        <v>#DIV/0!</v>
      </c>
      <c r="O14" s="455"/>
      <c r="P14" s="455">
        <v>0.3</v>
      </c>
      <c r="Q14" s="455"/>
    </row>
    <row r="15" spans="1:17" ht="31.2" customHeight="1" x14ac:dyDescent="0.45">
      <c r="A15" s="415" t="s">
        <v>223</v>
      </c>
      <c r="B15" s="415"/>
      <c r="C15" s="415">
        <f>決算書概要!B5-決算書概要!F12-決算書概要!F17-決算書概要!F18</f>
        <v>0</v>
      </c>
      <c r="D15" s="415"/>
      <c r="E15" s="415">
        <f>決算書概要!C5-決算書概要!G12-決算書概要!G17-決算書概要!G18</f>
        <v>0</v>
      </c>
      <c r="F15" s="415"/>
      <c r="G15" s="415" t="s">
        <v>222</v>
      </c>
      <c r="H15" s="415"/>
      <c r="J15" s="453" t="s">
        <v>120</v>
      </c>
      <c r="K15" s="453"/>
      <c r="L15" s="453">
        <f>キャッシュフロー分析!L19</f>
        <v>0</v>
      </c>
      <c r="M15" s="453"/>
      <c r="N15" s="453">
        <f>キャッシュフロー分析!M19</f>
        <v>0</v>
      </c>
      <c r="O15" s="453"/>
      <c r="P15" s="453" t="s">
        <v>222</v>
      </c>
      <c r="Q15" s="453"/>
    </row>
    <row r="16" spans="1:17" ht="31.2" customHeight="1" x14ac:dyDescent="0.45">
      <c r="A16" s="441" t="s">
        <v>226</v>
      </c>
      <c r="B16" s="442"/>
      <c r="C16" s="442"/>
      <c r="D16" s="442"/>
      <c r="E16" s="442"/>
      <c r="F16" s="442"/>
      <c r="G16" s="442"/>
      <c r="H16" s="443"/>
    </row>
    <row r="17" spans="1:17" ht="31.2" customHeight="1" x14ac:dyDescent="0.45">
      <c r="A17" s="415" t="s">
        <v>120</v>
      </c>
      <c r="B17" s="415"/>
      <c r="C17" s="415">
        <f>キャッシュフロー分析!L19</f>
        <v>0</v>
      </c>
      <c r="D17" s="415"/>
      <c r="E17" s="415">
        <f>キャッシュフロー分析!M19</f>
        <v>0</v>
      </c>
      <c r="F17" s="415"/>
      <c r="G17" s="415" t="s">
        <v>222</v>
      </c>
      <c r="H17" s="415"/>
      <c r="J17" s="436" t="s">
        <v>240</v>
      </c>
      <c r="K17" s="454"/>
      <c r="L17" s="454"/>
      <c r="M17" s="454"/>
      <c r="N17" s="454"/>
      <c r="O17" s="454"/>
      <c r="P17" s="454"/>
      <c r="Q17" s="454"/>
    </row>
    <row r="18" spans="1:17" ht="31.2" customHeight="1" x14ac:dyDescent="0.45">
      <c r="A18" s="444" t="s">
        <v>227</v>
      </c>
      <c r="B18" s="445"/>
      <c r="C18" s="445"/>
      <c r="D18" s="445"/>
      <c r="E18" s="445"/>
      <c r="F18" s="445"/>
      <c r="G18" s="445"/>
      <c r="H18" s="446"/>
      <c r="J18" s="436" t="s">
        <v>237</v>
      </c>
      <c r="K18" s="436"/>
      <c r="L18" s="436"/>
      <c r="M18" s="436"/>
      <c r="N18" s="436"/>
      <c r="O18" s="436"/>
      <c r="P18" s="436"/>
      <c r="Q18" s="436"/>
    </row>
    <row r="19" spans="1:17" ht="31.2" customHeight="1" x14ac:dyDescent="0.45">
      <c r="J19" s="439"/>
      <c r="K19" s="439"/>
      <c r="L19" s="439"/>
      <c r="M19" s="439"/>
      <c r="N19" s="439"/>
      <c r="O19" s="439"/>
      <c r="P19" s="439"/>
      <c r="Q19" s="439"/>
    </row>
    <row r="20" spans="1:17" ht="31.2" customHeight="1" x14ac:dyDescent="0.45">
      <c r="A20" s="432" t="s">
        <v>228</v>
      </c>
      <c r="B20" s="433"/>
      <c r="C20" s="433"/>
      <c r="D20" s="433"/>
      <c r="E20" s="433"/>
      <c r="F20" s="433"/>
      <c r="G20" s="433"/>
      <c r="H20" s="434"/>
      <c r="J20" s="432" t="s">
        <v>235</v>
      </c>
      <c r="K20" s="433"/>
      <c r="L20" s="433"/>
      <c r="M20" s="433"/>
      <c r="N20" s="433"/>
      <c r="O20" s="433"/>
      <c r="P20" s="433"/>
      <c r="Q20" s="434"/>
    </row>
    <row r="21" spans="1:17" ht="31.2" customHeight="1" x14ac:dyDescent="0.45">
      <c r="A21" s="376"/>
      <c r="B21" s="377" t="s">
        <v>219</v>
      </c>
      <c r="C21" s="380"/>
      <c r="D21" s="378"/>
      <c r="F21" s="377" t="s">
        <v>220</v>
      </c>
      <c r="G21" s="380"/>
      <c r="H21" s="379"/>
      <c r="J21" s="376"/>
      <c r="K21" s="377" t="s">
        <v>219</v>
      </c>
      <c r="L21" s="380"/>
      <c r="M21" s="378"/>
      <c r="O21" s="377" t="s">
        <v>220</v>
      </c>
      <c r="P21" s="380"/>
      <c r="Q21" s="379"/>
    </row>
    <row r="22" spans="1:17" ht="31.2" customHeight="1" x14ac:dyDescent="0.45">
      <c r="A22" s="435" t="s">
        <v>221</v>
      </c>
      <c r="B22" s="436"/>
      <c r="C22" s="436"/>
      <c r="D22" s="436"/>
      <c r="E22" s="436"/>
      <c r="F22" s="436"/>
      <c r="G22" s="436"/>
      <c r="H22" s="437"/>
      <c r="J22" s="435" t="s">
        <v>236</v>
      </c>
      <c r="K22" s="436"/>
      <c r="L22" s="436"/>
      <c r="M22" s="436"/>
      <c r="N22" s="436"/>
      <c r="O22" s="436"/>
      <c r="P22" s="436"/>
      <c r="Q22" s="437"/>
    </row>
    <row r="23" spans="1:17" ht="31.2" customHeight="1" x14ac:dyDescent="0.45">
      <c r="A23" s="438"/>
      <c r="B23" s="439"/>
      <c r="C23" s="439"/>
      <c r="D23" s="439"/>
      <c r="E23" s="439"/>
      <c r="F23" s="439"/>
      <c r="G23" s="439"/>
      <c r="H23" s="440"/>
      <c r="J23" s="438"/>
      <c r="K23" s="439"/>
      <c r="L23" s="439"/>
      <c r="M23" s="439"/>
      <c r="N23" s="439"/>
      <c r="O23" s="439"/>
      <c r="P23" s="439"/>
      <c r="Q23" s="440"/>
    </row>
  </sheetData>
  <sheetProtection algorithmName="SHA-512" hashValue="iFAQfiYIqaYYdY5g8W6+kSHiqcEaqBJwaXyh5w8ZulzJRiZc8/v268lvMfDhyDQ3DlX21BiC5FWY3efCUMtY1Q==" saltValue="O5h5K/FTeQeQr+6oU9prug==" spinCount="100000" sheet="1" objects="1" scenarios="1"/>
  <mergeCells count="89">
    <mergeCell ref="J22:Q23"/>
    <mergeCell ref="J18:Q19"/>
    <mergeCell ref="J20:Q20"/>
    <mergeCell ref="J14:K14"/>
    <mergeCell ref="L14:M14"/>
    <mergeCell ref="N14:O14"/>
    <mergeCell ref="P14:Q14"/>
    <mergeCell ref="J15:K15"/>
    <mergeCell ref="L15:M15"/>
    <mergeCell ref="N15:O15"/>
    <mergeCell ref="P15:Q15"/>
    <mergeCell ref="J17:Q17"/>
    <mergeCell ref="J11:Q11"/>
    <mergeCell ref="J12:Q12"/>
    <mergeCell ref="J13:K13"/>
    <mergeCell ref="L13:M13"/>
    <mergeCell ref="N13:O13"/>
    <mergeCell ref="P13:Q13"/>
    <mergeCell ref="J7:K7"/>
    <mergeCell ref="L7:M7"/>
    <mergeCell ref="N7:O7"/>
    <mergeCell ref="P7:Q7"/>
    <mergeCell ref="J10:K10"/>
    <mergeCell ref="L10:M10"/>
    <mergeCell ref="N10:O10"/>
    <mergeCell ref="P10:Q10"/>
    <mergeCell ref="J8:K8"/>
    <mergeCell ref="L8:M8"/>
    <mergeCell ref="N8:O8"/>
    <mergeCell ref="P8:Q8"/>
    <mergeCell ref="J9:K9"/>
    <mergeCell ref="L9:M9"/>
    <mergeCell ref="N9:O9"/>
    <mergeCell ref="P9:Q9"/>
    <mergeCell ref="L5:M5"/>
    <mergeCell ref="N5:O5"/>
    <mergeCell ref="P5:Q5"/>
    <mergeCell ref="J6:K6"/>
    <mergeCell ref="L6:M6"/>
    <mergeCell ref="N6:O6"/>
    <mergeCell ref="P6:Q6"/>
    <mergeCell ref="A20:H20"/>
    <mergeCell ref="A22:H23"/>
    <mergeCell ref="A17:B17"/>
    <mergeCell ref="C17:D17"/>
    <mergeCell ref="A16:H16"/>
    <mergeCell ref="A18:H18"/>
    <mergeCell ref="A9:B9"/>
    <mergeCell ref="C9:D9"/>
    <mergeCell ref="E9:F9"/>
    <mergeCell ref="G9:H9"/>
    <mergeCell ref="E7:F7"/>
    <mergeCell ref="G7:H7"/>
    <mergeCell ref="A8:B8"/>
    <mergeCell ref="C8:D8"/>
    <mergeCell ref="E8:F8"/>
    <mergeCell ref="G8:H8"/>
    <mergeCell ref="E17:F17"/>
    <mergeCell ref="A11:H11"/>
    <mergeCell ref="A12:B12"/>
    <mergeCell ref="C12:D12"/>
    <mergeCell ref="E12:F12"/>
    <mergeCell ref="G12:H12"/>
    <mergeCell ref="A13:B13"/>
    <mergeCell ref="C13:D13"/>
    <mergeCell ref="E13:F13"/>
    <mergeCell ref="G13:H13"/>
    <mergeCell ref="G17:H17"/>
    <mergeCell ref="A15:B15"/>
    <mergeCell ref="C15:D15"/>
    <mergeCell ref="E15:F15"/>
    <mergeCell ref="G15:H15"/>
    <mergeCell ref="A14:H14"/>
    <mergeCell ref="E6:F6"/>
    <mergeCell ref="G6:H6"/>
    <mergeCell ref="C7:D7"/>
    <mergeCell ref="J1:Q1"/>
    <mergeCell ref="J4:Q4"/>
    <mergeCell ref="A1:H1"/>
    <mergeCell ref="E5:F5"/>
    <mergeCell ref="G5:H5"/>
    <mergeCell ref="A5:B5"/>
    <mergeCell ref="A2:H3"/>
    <mergeCell ref="A6:B6"/>
    <mergeCell ref="A7:B7"/>
    <mergeCell ref="C5:D5"/>
    <mergeCell ref="C6:D6"/>
    <mergeCell ref="J2:Q3"/>
    <mergeCell ref="J5:K5"/>
  </mergeCells>
  <phoneticPr fontId="3"/>
  <printOptions horizontalCentered="1" verticalCentered="1"/>
  <pageMargins left="0.31496062992125984" right="0.31496062992125984" top="0.3543307086614173" bottom="0.3543307086614173" header="0.15748031496062992" footer="0.11811023622047244"/>
  <pageSetup paperSize="8"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FA1C7-49FB-4F64-BA2D-8EC873B6EF3E}">
  <sheetPr>
    <tabColor theme="5" tint="0.59999389629810485"/>
  </sheetPr>
  <dimension ref="A1:R23"/>
  <sheetViews>
    <sheetView view="pageBreakPreview" topLeftCell="A3" zoomScale="73" zoomScaleNormal="60" zoomScaleSheetLayoutView="90" workbookViewId="0">
      <selection activeCell="H20" sqref="A20:H20"/>
    </sheetView>
  </sheetViews>
  <sheetFormatPr defaultColWidth="11" defaultRowHeight="31.2" customHeight="1" x14ac:dyDescent="0.45"/>
  <cols>
    <col min="1" max="1" width="11.09765625" style="96" customWidth="1"/>
    <col min="2" max="3" width="11.09765625" style="94" customWidth="1"/>
    <col min="4" max="4" width="11.09765625" style="96" customWidth="1"/>
    <col min="5" max="6" width="11.09765625" style="94" customWidth="1"/>
    <col min="7" max="7" width="11.09765625" style="97" customWidth="1"/>
    <col min="8" max="8" width="11.09765625" style="98" customWidth="1"/>
    <col min="9" max="9" width="6.8984375" style="97" customWidth="1"/>
    <col min="10" max="10" width="11.09765625" style="96" customWidth="1"/>
    <col min="11" max="12" width="11.09765625" style="94" customWidth="1"/>
    <col min="13" max="13" width="11.09765625" style="96" customWidth="1"/>
    <col min="14" max="15" width="11.09765625" style="94" customWidth="1"/>
    <col min="16" max="16" width="11.09765625" style="97" customWidth="1"/>
    <col min="17" max="17" width="11.09765625" style="98" customWidth="1"/>
    <col min="18" max="16384" width="11" style="95"/>
  </cols>
  <sheetData>
    <row r="1" spans="1:18" ht="31.2" customHeight="1" thickBot="1" x14ac:dyDescent="0.5">
      <c r="A1" s="468" t="s">
        <v>57</v>
      </c>
      <c r="B1" s="468"/>
      <c r="C1" s="468"/>
      <c r="D1" s="468"/>
      <c r="E1" s="468"/>
      <c r="F1" s="468"/>
      <c r="G1" s="468"/>
      <c r="H1" s="468"/>
      <c r="J1" s="472" t="s">
        <v>109</v>
      </c>
      <c r="K1" s="473"/>
      <c r="L1" s="473"/>
      <c r="M1" s="473"/>
      <c r="N1" s="473"/>
      <c r="O1" s="473"/>
      <c r="P1" s="473"/>
      <c r="Q1" s="474"/>
    </row>
    <row r="2" spans="1:18" s="93" customFormat="1" ht="31.2" customHeight="1" thickBot="1" x14ac:dyDescent="0.5">
      <c r="A2" s="469" t="s">
        <v>62</v>
      </c>
      <c r="B2" s="470"/>
      <c r="C2" s="470"/>
      <c r="D2" s="470"/>
      <c r="E2" s="470"/>
      <c r="F2" s="470"/>
      <c r="G2" s="470"/>
      <c r="H2" s="471"/>
      <c r="I2" s="91"/>
      <c r="J2" s="100"/>
      <c r="K2" s="100"/>
      <c r="L2" s="100"/>
      <c r="M2" s="100"/>
      <c r="N2" s="100"/>
      <c r="O2" s="100"/>
      <c r="P2" s="100"/>
      <c r="Q2" s="100"/>
      <c r="R2" s="92"/>
    </row>
    <row r="3" spans="1:18" ht="31.2" customHeight="1" x14ac:dyDescent="0.45">
      <c r="A3" s="475" t="s">
        <v>63</v>
      </c>
      <c r="B3" s="476"/>
      <c r="C3" s="476"/>
      <c r="D3" s="476"/>
      <c r="E3" s="476"/>
      <c r="F3" s="476"/>
      <c r="G3" s="476"/>
      <c r="H3" s="477"/>
      <c r="I3" s="94"/>
      <c r="J3" s="94"/>
      <c r="M3" s="94"/>
      <c r="P3" s="94"/>
      <c r="Q3" s="94"/>
    </row>
    <row r="4" spans="1:18" ht="31.2" customHeight="1" x14ac:dyDescent="0.45">
      <c r="A4" s="459" t="s">
        <v>64</v>
      </c>
      <c r="B4" s="460"/>
      <c r="C4" s="460"/>
      <c r="D4" s="460"/>
      <c r="E4" s="460"/>
      <c r="F4" s="460"/>
      <c r="G4" s="460"/>
      <c r="H4" s="461"/>
      <c r="I4" s="94"/>
      <c r="J4" s="94"/>
      <c r="M4" s="94"/>
      <c r="P4" s="94"/>
      <c r="Q4" s="94"/>
    </row>
    <row r="5" spans="1:18" ht="31.2" customHeight="1" x14ac:dyDescent="0.45">
      <c r="A5" s="456" t="s">
        <v>106</v>
      </c>
      <c r="B5" s="457"/>
      <c r="C5" s="457"/>
      <c r="D5" s="457"/>
      <c r="E5" s="457"/>
      <c r="F5" s="457"/>
      <c r="G5" s="457"/>
      <c r="H5" s="458"/>
      <c r="I5" s="94"/>
      <c r="J5" s="94"/>
      <c r="M5" s="94"/>
      <c r="P5" s="94"/>
      <c r="Q5" s="94"/>
    </row>
    <row r="6" spans="1:18" ht="31.2" customHeight="1" x14ac:dyDescent="0.45">
      <c r="A6" s="459" t="s">
        <v>110</v>
      </c>
      <c r="B6" s="460"/>
      <c r="C6" s="460"/>
      <c r="D6" s="460"/>
      <c r="E6" s="460"/>
      <c r="F6" s="460"/>
      <c r="G6" s="460"/>
      <c r="H6" s="461"/>
      <c r="I6" s="94"/>
      <c r="J6" s="94"/>
      <c r="M6" s="94"/>
      <c r="P6" s="94"/>
      <c r="Q6" s="94"/>
    </row>
    <row r="7" spans="1:18" ht="31.2" customHeight="1" thickBot="1" x14ac:dyDescent="0.5">
      <c r="A7" s="462" t="s">
        <v>107</v>
      </c>
      <c r="B7" s="463"/>
      <c r="C7" s="463"/>
      <c r="D7" s="463"/>
      <c r="E7" s="463"/>
      <c r="F7" s="463"/>
      <c r="G7" s="463"/>
      <c r="H7" s="464"/>
      <c r="I7" s="94"/>
      <c r="J7" s="94"/>
      <c r="M7" s="94"/>
      <c r="P7" s="94"/>
      <c r="Q7" s="94"/>
    </row>
    <row r="8" spans="1:18" ht="31.2" customHeight="1" x14ac:dyDescent="0.45">
      <c r="A8" s="465"/>
      <c r="B8" s="465"/>
      <c r="C8" s="465"/>
      <c r="D8" s="465"/>
      <c r="E8" s="465"/>
      <c r="F8" s="465"/>
      <c r="G8" s="465"/>
      <c r="H8" s="465"/>
      <c r="I8" s="94"/>
      <c r="J8" s="94"/>
      <c r="M8" s="94"/>
      <c r="P8" s="94"/>
      <c r="Q8" s="94"/>
    </row>
    <row r="9" spans="1:18" ht="31.2" customHeight="1" x14ac:dyDescent="0.45">
      <c r="A9" s="99" t="s">
        <v>58</v>
      </c>
      <c r="B9" s="466" t="s">
        <v>65</v>
      </c>
      <c r="C9" s="466"/>
      <c r="D9" s="466"/>
      <c r="E9" s="467">
        <v>2000</v>
      </c>
      <c r="F9" s="467"/>
      <c r="G9" s="467"/>
      <c r="H9" s="101" t="s">
        <v>45</v>
      </c>
      <c r="I9" s="94"/>
      <c r="J9" s="94"/>
      <c r="M9" s="94"/>
      <c r="P9" s="94"/>
      <c r="Q9" s="94"/>
    </row>
    <row r="10" spans="1:18" ht="31.2" customHeight="1" x14ac:dyDescent="0.45">
      <c r="A10" s="99" t="s">
        <v>59</v>
      </c>
      <c r="B10" s="466" t="s">
        <v>69</v>
      </c>
      <c r="C10" s="466"/>
      <c r="D10" s="466"/>
      <c r="E10" s="467">
        <f>決算書概要!L8</f>
        <v>0</v>
      </c>
      <c r="F10" s="467"/>
      <c r="G10" s="467"/>
      <c r="H10" s="101" t="s">
        <v>46</v>
      </c>
      <c r="I10" s="94"/>
      <c r="J10" s="94"/>
      <c r="M10" s="94"/>
      <c r="P10" s="94"/>
      <c r="Q10" s="94"/>
    </row>
    <row r="11" spans="1:18" ht="31.2" customHeight="1" thickBot="1" x14ac:dyDescent="0.5">
      <c r="A11" s="99" t="s">
        <v>60</v>
      </c>
      <c r="B11" s="466" t="s">
        <v>66</v>
      </c>
      <c r="C11" s="466"/>
      <c r="D11" s="466"/>
      <c r="E11" s="467">
        <f>E9*(E10/100)</f>
        <v>0</v>
      </c>
      <c r="F11" s="467"/>
      <c r="G11" s="467"/>
      <c r="H11" s="101" t="s">
        <v>45</v>
      </c>
      <c r="I11" s="94"/>
      <c r="J11" s="94"/>
      <c r="M11" s="94"/>
      <c r="P11" s="94"/>
      <c r="Q11" s="94"/>
    </row>
    <row r="12" spans="1:18" ht="31.2" customHeight="1" thickBot="1" x14ac:dyDescent="0.5">
      <c r="A12" s="99" t="s">
        <v>61</v>
      </c>
      <c r="B12" s="466" t="s">
        <v>67</v>
      </c>
      <c r="C12" s="466"/>
      <c r="D12" s="466"/>
      <c r="E12" s="467">
        <v>2</v>
      </c>
      <c r="F12" s="467"/>
      <c r="G12" s="467"/>
      <c r="H12" s="101" t="s">
        <v>68</v>
      </c>
      <c r="I12" s="94"/>
      <c r="J12" s="472" t="s">
        <v>111</v>
      </c>
      <c r="K12" s="473"/>
      <c r="L12" s="473"/>
      <c r="M12" s="473"/>
      <c r="N12" s="473"/>
      <c r="O12" s="473"/>
      <c r="P12" s="473"/>
      <c r="Q12" s="474"/>
    </row>
    <row r="13" spans="1:18" ht="31.2" customHeight="1" x14ac:dyDescent="0.45">
      <c r="A13" s="480" t="s">
        <v>62</v>
      </c>
      <c r="B13" s="480"/>
      <c r="C13" s="480"/>
      <c r="D13" s="480"/>
      <c r="E13" s="481">
        <f>E11*E12</f>
        <v>0</v>
      </c>
      <c r="F13" s="481"/>
      <c r="G13" s="481"/>
      <c r="H13" s="106" t="s">
        <v>45</v>
      </c>
      <c r="I13" s="94"/>
      <c r="J13" s="483" t="s">
        <v>112</v>
      </c>
      <c r="K13" s="476"/>
      <c r="L13" s="476"/>
      <c r="M13" s="476"/>
      <c r="N13" s="476"/>
      <c r="O13" s="476"/>
      <c r="P13" s="476"/>
      <c r="Q13" s="484"/>
    </row>
    <row r="14" spans="1:18" ht="31.2" customHeight="1" thickBot="1" x14ac:dyDescent="0.5">
      <c r="A14" s="91"/>
      <c r="B14" s="91"/>
      <c r="C14" s="91"/>
      <c r="D14" s="91"/>
      <c r="E14" s="91"/>
      <c r="F14" s="91"/>
      <c r="G14" s="91"/>
      <c r="H14" s="91"/>
      <c r="I14" s="94"/>
      <c r="J14" s="485"/>
      <c r="K14" s="460"/>
      <c r="L14" s="460"/>
      <c r="M14" s="460"/>
      <c r="N14" s="460"/>
      <c r="O14" s="460"/>
      <c r="P14" s="460"/>
      <c r="Q14" s="486"/>
    </row>
    <row r="15" spans="1:18" ht="31.2" customHeight="1" thickBot="1" x14ac:dyDescent="0.5">
      <c r="A15" s="472" t="s">
        <v>105</v>
      </c>
      <c r="B15" s="473"/>
      <c r="C15" s="473"/>
      <c r="D15" s="473"/>
      <c r="E15" s="473"/>
      <c r="F15" s="473"/>
      <c r="G15" s="473"/>
      <c r="H15" s="474"/>
      <c r="I15" s="94"/>
      <c r="J15" s="485"/>
      <c r="K15" s="460"/>
      <c r="L15" s="460"/>
      <c r="M15" s="460"/>
      <c r="N15" s="460"/>
      <c r="O15" s="460"/>
      <c r="P15" s="460"/>
      <c r="Q15" s="486"/>
    </row>
    <row r="16" spans="1:18" ht="31.2" customHeight="1" x14ac:dyDescent="0.45">
      <c r="A16" s="103" t="s">
        <v>48</v>
      </c>
      <c r="B16" s="493" t="s">
        <v>52</v>
      </c>
      <c r="C16" s="493"/>
      <c r="D16" s="493"/>
      <c r="E16" s="478">
        <f>改善案①!E8</f>
        <v>0</v>
      </c>
      <c r="F16" s="478"/>
      <c r="G16" s="478"/>
      <c r="H16" s="104" t="s">
        <v>45</v>
      </c>
      <c r="I16" s="94"/>
      <c r="J16" s="485"/>
      <c r="K16" s="460"/>
      <c r="L16" s="460"/>
      <c r="M16" s="460"/>
      <c r="N16" s="460"/>
      <c r="O16" s="460"/>
      <c r="P16" s="460"/>
      <c r="Q16" s="486"/>
    </row>
    <row r="17" spans="1:17" ht="31.2" customHeight="1" x14ac:dyDescent="0.45">
      <c r="A17" s="103" t="s">
        <v>49</v>
      </c>
      <c r="B17" s="494" t="s">
        <v>53</v>
      </c>
      <c r="C17" s="494"/>
      <c r="D17" s="494"/>
      <c r="E17" s="478">
        <f>改善案①!E9</f>
        <v>0</v>
      </c>
      <c r="F17" s="478"/>
      <c r="G17" s="478"/>
      <c r="H17" s="104" t="s">
        <v>45</v>
      </c>
      <c r="I17" s="94"/>
      <c r="J17" s="485"/>
      <c r="K17" s="460"/>
      <c r="L17" s="460"/>
      <c r="M17" s="460"/>
      <c r="N17" s="460"/>
      <c r="O17" s="460"/>
      <c r="P17" s="460"/>
      <c r="Q17" s="486"/>
    </row>
    <row r="18" spans="1:17" ht="31.2" customHeight="1" x14ac:dyDescent="0.45">
      <c r="A18" s="103" t="s">
        <v>50</v>
      </c>
      <c r="B18" s="479" t="s">
        <v>54</v>
      </c>
      <c r="C18" s="479"/>
      <c r="D18" s="479"/>
      <c r="E18" s="478">
        <f>改善案①!E10</f>
        <v>0</v>
      </c>
      <c r="F18" s="478"/>
      <c r="G18" s="478"/>
      <c r="H18" s="104" t="s">
        <v>45</v>
      </c>
      <c r="I18" s="94"/>
      <c r="J18" s="485"/>
      <c r="K18" s="460"/>
      <c r="L18" s="460"/>
      <c r="M18" s="460"/>
      <c r="N18" s="460"/>
      <c r="O18" s="460"/>
      <c r="P18" s="460"/>
      <c r="Q18" s="486"/>
    </row>
    <row r="19" spans="1:17" ht="31.2" customHeight="1" x14ac:dyDescent="0.45">
      <c r="A19" s="103" t="s">
        <v>51</v>
      </c>
      <c r="B19" s="480" t="s">
        <v>55</v>
      </c>
      <c r="C19" s="480"/>
      <c r="D19" s="480"/>
      <c r="E19" s="478" t="e">
        <f>改善案①!#REF!</f>
        <v>#REF!</v>
      </c>
      <c r="F19" s="478"/>
      <c r="G19" s="478"/>
      <c r="H19" s="104" t="s">
        <v>45</v>
      </c>
      <c r="I19" s="94"/>
      <c r="J19" s="485"/>
      <c r="K19" s="460"/>
      <c r="L19" s="460"/>
      <c r="M19" s="460"/>
      <c r="N19" s="460"/>
      <c r="O19" s="460"/>
      <c r="P19" s="460"/>
      <c r="Q19" s="486"/>
    </row>
    <row r="20" spans="1:17" ht="31.2" customHeight="1" x14ac:dyDescent="0.45">
      <c r="A20" s="103" t="s">
        <v>56</v>
      </c>
      <c r="B20" s="492" t="s">
        <v>103</v>
      </c>
      <c r="C20" s="492"/>
      <c r="D20" s="492"/>
      <c r="E20" s="478"/>
      <c r="F20" s="478"/>
      <c r="G20" s="478"/>
      <c r="H20" s="104" t="s">
        <v>45</v>
      </c>
      <c r="I20" s="94"/>
      <c r="J20" s="485"/>
      <c r="K20" s="460"/>
      <c r="L20" s="460"/>
      <c r="M20" s="460"/>
      <c r="N20" s="460"/>
      <c r="O20" s="460"/>
      <c r="P20" s="460"/>
      <c r="Q20" s="486"/>
    </row>
    <row r="21" spans="1:17" ht="31.2" customHeight="1" x14ac:dyDescent="0.45">
      <c r="A21" s="490" t="s">
        <v>104</v>
      </c>
      <c r="B21" s="490"/>
      <c r="C21" s="490"/>
      <c r="D21" s="490"/>
      <c r="E21" s="491" t="e">
        <f>SUM(E16:G19)-E20</f>
        <v>#REF!</v>
      </c>
      <c r="F21" s="491"/>
      <c r="G21" s="491"/>
      <c r="H21" s="102" t="s">
        <v>45</v>
      </c>
      <c r="I21" s="94"/>
      <c r="J21" s="485"/>
      <c r="K21" s="460"/>
      <c r="L21" s="460"/>
      <c r="M21" s="460"/>
      <c r="N21" s="460"/>
      <c r="O21" s="460"/>
      <c r="P21" s="460"/>
      <c r="Q21" s="486"/>
    </row>
    <row r="22" spans="1:17" ht="31.2" customHeight="1" x14ac:dyDescent="0.45">
      <c r="A22" s="482" t="s">
        <v>108</v>
      </c>
      <c r="B22" s="482"/>
      <c r="C22" s="482"/>
      <c r="D22" s="482"/>
      <c r="E22" s="482"/>
      <c r="F22" s="482"/>
      <c r="G22" s="482"/>
      <c r="H22" s="482"/>
      <c r="I22" s="94"/>
      <c r="J22" s="485"/>
      <c r="K22" s="460"/>
      <c r="L22" s="460"/>
      <c r="M22" s="460"/>
      <c r="N22" s="460"/>
      <c r="O22" s="460"/>
      <c r="P22" s="460"/>
      <c r="Q22" s="486"/>
    </row>
    <row r="23" spans="1:17" ht="31.2" customHeight="1" x14ac:dyDescent="0.45">
      <c r="A23" s="460"/>
      <c r="B23" s="460"/>
      <c r="C23" s="460"/>
      <c r="D23" s="460"/>
      <c r="E23" s="460"/>
      <c r="F23" s="460"/>
      <c r="G23" s="460"/>
      <c r="H23" s="460"/>
      <c r="J23" s="487"/>
      <c r="K23" s="488"/>
      <c r="L23" s="488"/>
      <c r="M23" s="488"/>
      <c r="N23" s="488"/>
      <c r="O23" s="488"/>
      <c r="P23" s="488"/>
      <c r="Q23" s="489"/>
    </row>
  </sheetData>
  <mergeCells count="36">
    <mergeCell ref="J12:Q12"/>
    <mergeCell ref="A13:D13"/>
    <mergeCell ref="E13:G13"/>
    <mergeCell ref="A22:H22"/>
    <mergeCell ref="J13:Q23"/>
    <mergeCell ref="E18:G18"/>
    <mergeCell ref="A23:H23"/>
    <mergeCell ref="B19:D19"/>
    <mergeCell ref="E19:G19"/>
    <mergeCell ref="A21:D21"/>
    <mergeCell ref="E21:G21"/>
    <mergeCell ref="B20:D20"/>
    <mergeCell ref="E20:G20"/>
    <mergeCell ref="B16:D16"/>
    <mergeCell ref="E16:G16"/>
    <mergeCell ref="B17:D17"/>
    <mergeCell ref="E17:G17"/>
    <mergeCell ref="B18:D18"/>
    <mergeCell ref="A15:H15"/>
    <mergeCell ref="B9:D9"/>
    <mergeCell ref="E9:G9"/>
    <mergeCell ref="B11:D11"/>
    <mergeCell ref="E11:G11"/>
    <mergeCell ref="B12:D12"/>
    <mergeCell ref="E12:G12"/>
    <mergeCell ref="A1:H1"/>
    <mergeCell ref="A2:H2"/>
    <mergeCell ref="J1:Q1"/>
    <mergeCell ref="A3:H3"/>
    <mergeCell ref="A4:H4"/>
    <mergeCell ref="A5:H5"/>
    <mergeCell ref="A6:H6"/>
    <mergeCell ref="A7:H7"/>
    <mergeCell ref="A8:H8"/>
    <mergeCell ref="B10:D10"/>
    <mergeCell ref="E10:G10"/>
  </mergeCells>
  <phoneticPr fontId="3"/>
  <printOptions horizontalCentered="1" verticalCentered="1"/>
  <pageMargins left="0.39370078740157483" right="0.39370078740157483" top="0.39370078740157483" bottom="0.39370078740157483" header="0.19685039370078741" footer="0.11811023622047245"/>
  <pageSetup paperSize="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3DBD3-BEE7-4E4A-AB7A-923B80AD9BAC}">
  <sheetPr>
    <tabColor theme="5" tint="0.59999389629810485"/>
    <pageSetUpPr fitToPage="1"/>
  </sheetPr>
  <dimension ref="A1:Q23"/>
  <sheetViews>
    <sheetView view="pageBreakPreview" topLeftCell="A10" zoomScale="70" zoomScaleNormal="60" zoomScaleSheetLayoutView="90" workbookViewId="0">
      <selection activeCell="A4" sqref="A4:H23"/>
    </sheetView>
  </sheetViews>
  <sheetFormatPr defaultColWidth="11" defaultRowHeight="31.2" customHeight="1" x14ac:dyDescent="0.45"/>
  <cols>
    <col min="1" max="8" width="11.19921875" style="373" customWidth="1"/>
    <col min="9" max="9" width="6.8984375" style="373" customWidth="1"/>
    <col min="10" max="17" width="11.19921875" style="373" customWidth="1"/>
    <col min="18" max="16384" width="11" style="373"/>
  </cols>
  <sheetData>
    <row r="1" spans="1:17" ht="31.2" customHeight="1" x14ac:dyDescent="0.45">
      <c r="A1" s="416" t="s">
        <v>247</v>
      </c>
      <c r="B1" s="416"/>
      <c r="C1" s="416"/>
      <c r="D1" s="416"/>
      <c r="E1" s="416"/>
      <c r="F1" s="416"/>
      <c r="G1" s="416"/>
      <c r="H1" s="416"/>
    </row>
    <row r="2" spans="1:17" ht="31.2" customHeight="1" x14ac:dyDescent="0.45">
      <c r="A2" s="421" t="s">
        <v>242</v>
      </c>
      <c r="B2" s="421"/>
      <c r="C2" s="421"/>
      <c r="D2" s="421"/>
      <c r="E2" s="421"/>
      <c r="F2" s="421"/>
      <c r="G2" s="421"/>
      <c r="H2" s="421"/>
      <c r="J2" s="436" t="s">
        <v>246</v>
      </c>
      <c r="K2" s="436"/>
      <c r="L2" s="436"/>
      <c r="M2" s="436"/>
      <c r="N2" s="436"/>
      <c r="O2" s="436"/>
      <c r="P2" s="436"/>
      <c r="Q2" s="436"/>
    </row>
    <row r="3" spans="1:17" ht="31.2" customHeight="1" x14ac:dyDescent="0.45">
      <c r="A3" s="421"/>
      <c r="B3" s="421"/>
      <c r="C3" s="421"/>
      <c r="D3" s="421"/>
      <c r="E3" s="421"/>
      <c r="F3" s="421"/>
      <c r="G3" s="421"/>
      <c r="H3" s="421"/>
      <c r="J3" s="436"/>
      <c r="K3" s="436"/>
      <c r="L3" s="436"/>
      <c r="M3" s="436"/>
      <c r="N3" s="436"/>
      <c r="O3" s="436"/>
      <c r="P3" s="436"/>
      <c r="Q3" s="436"/>
    </row>
    <row r="4" spans="1:17" ht="31.2" customHeight="1" x14ac:dyDescent="0.45">
      <c r="A4" s="495" t="s">
        <v>245</v>
      </c>
      <c r="B4" s="495"/>
      <c r="C4" s="495"/>
      <c r="D4" s="495"/>
      <c r="E4" s="495"/>
      <c r="F4" s="495"/>
      <c r="G4" s="495"/>
      <c r="H4" s="495"/>
    </row>
    <row r="5" spans="1:17" ht="31.2" customHeight="1" x14ac:dyDescent="0.45">
      <c r="A5" s="496"/>
      <c r="B5" s="496"/>
      <c r="C5" s="496"/>
      <c r="D5" s="496"/>
      <c r="E5" s="496"/>
      <c r="F5" s="496"/>
      <c r="G5" s="496"/>
      <c r="H5" s="496"/>
    </row>
    <row r="6" spans="1:17" ht="31.2" customHeight="1" x14ac:dyDescent="0.45">
      <c r="A6" s="496"/>
      <c r="B6" s="496"/>
      <c r="C6" s="496"/>
      <c r="D6" s="496"/>
      <c r="E6" s="496"/>
      <c r="F6" s="496"/>
      <c r="G6" s="496"/>
      <c r="H6" s="496"/>
    </row>
    <row r="7" spans="1:17" ht="31.2" customHeight="1" x14ac:dyDescent="0.45">
      <c r="A7" s="496"/>
      <c r="B7" s="496"/>
      <c r="C7" s="496"/>
      <c r="D7" s="496"/>
      <c r="E7" s="496"/>
      <c r="F7" s="496"/>
      <c r="G7" s="496"/>
      <c r="H7" s="496"/>
    </row>
    <row r="8" spans="1:17" ht="31.2" customHeight="1" x14ac:dyDescent="0.45">
      <c r="A8" s="496"/>
      <c r="B8" s="496"/>
      <c r="C8" s="496"/>
      <c r="D8" s="496"/>
      <c r="E8" s="496"/>
      <c r="F8" s="496"/>
      <c r="G8" s="496"/>
      <c r="H8" s="496"/>
    </row>
    <row r="9" spans="1:17" ht="31.2" customHeight="1" x14ac:dyDescent="0.45">
      <c r="A9" s="496"/>
      <c r="B9" s="496"/>
      <c r="C9" s="496"/>
      <c r="D9" s="496"/>
      <c r="E9" s="496"/>
      <c r="F9" s="496"/>
      <c r="G9" s="496"/>
      <c r="H9" s="496"/>
    </row>
    <row r="10" spans="1:17" ht="31.2" customHeight="1" x14ac:dyDescent="0.45">
      <c r="A10" s="496"/>
      <c r="B10" s="496"/>
      <c r="C10" s="496"/>
      <c r="D10" s="496"/>
      <c r="E10" s="496"/>
      <c r="F10" s="496"/>
      <c r="G10" s="496"/>
      <c r="H10" s="496"/>
    </row>
    <row r="11" spans="1:17" ht="31.2" customHeight="1" x14ac:dyDescent="0.45">
      <c r="A11" s="496"/>
      <c r="B11" s="496"/>
      <c r="C11" s="496"/>
      <c r="D11" s="496"/>
      <c r="E11" s="496"/>
      <c r="F11" s="496"/>
      <c r="G11" s="496"/>
      <c r="H11" s="496"/>
    </row>
    <row r="12" spans="1:17" ht="31.2" customHeight="1" x14ac:dyDescent="0.45">
      <c r="A12" s="496"/>
      <c r="B12" s="496"/>
      <c r="C12" s="496"/>
      <c r="D12" s="496"/>
      <c r="E12" s="496"/>
      <c r="F12" s="496"/>
      <c r="G12" s="496"/>
      <c r="H12" s="496"/>
    </row>
    <row r="13" spans="1:17" ht="31.2" customHeight="1" x14ac:dyDescent="0.45">
      <c r="A13" s="496"/>
      <c r="B13" s="496"/>
      <c r="C13" s="496"/>
      <c r="D13" s="496"/>
      <c r="E13" s="496"/>
      <c r="F13" s="496"/>
      <c r="G13" s="496"/>
      <c r="H13" s="496"/>
    </row>
    <row r="14" spans="1:17" ht="31.2" customHeight="1" x14ac:dyDescent="0.45">
      <c r="A14" s="496"/>
      <c r="B14" s="496"/>
      <c r="C14" s="496"/>
      <c r="D14" s="496"/>
      <c r="E14" s="496"/>
      <c r="F14" s="496"/>
      <c r="G14" s="496"/>
      <c r="H14" s="496"/>
    </row>
    <row r="15" spans="1:17" ht="31.2" customHeight="1" x14ac:dyDescent="0.45">
      <c r="A15" s="496"/>
      <c r="B15" s="496"/>
      <c r="C15" s="496"/>
      <c r="D15" s="496"/>
      <c r="E15" s="496"/>
      <c r="F15" s="496"/>
      <c r="G15" s="496"/>
      <c r="H15" s="496"/>
    </row>
    <row r="16" spans="1:17" ht="31.2" customHeight="1" x14ac:dyDescent="0.45">
      <c r="A16" s="496"/>
      <c r="B16" s="496"/>
      <c r="C16" s="496"/>
      <c r="D16" s="496"/>
      <c r="E16" s="496"/>
      <c r="F16" s="496"/>
      <c r="G16" s="496"/>
      <c r="H16" s="496"/>
    </row>
    <row r="17" spans="1:17" ht="31.2" customHeight="1" x14ac:dyDescent="0.45">
      <c r="A17" s="496"/>
      <c r="B17" s="496"/>
      <c r="C17" s="496"/>
      <c r="D17" s="496"/>
      <c r="E17" s="496"/>
      <c r="F17" s="496"/>
      <c r="G17" s="496"/>
      <c r="H17" s="496"/>
    </row>
    <row r="18" spans="1:17" ht="31.2" customHeight="1" x14ac:dyDescent="0.45">
      <c r="A18" s="496"/>
      <c r="B18" s="496"/>
      <c r="C18" s="496"/>
      <c r="D18" s="496"/>
      <c r="E18" s="496"/>
      <c r="F18" s="496"/>
      <c r="G18" s="496"/>
      <c r="H18" s="496"/>
    </row>
    <row r="19" spans="1:17" ht="31.2" customHeight="1" x14ac:dyDescent="0.45">
      <c r="A19" s="496"/>
      <c r="B19" s="496"/>
      <c r="C19" s="496"/>
      <c r="D19" s="496"/>
      <c r="E19" s="496"/>
      <c r="F19" s="496"/>
      <c r="G19" s="496"/>
      <c r="H19" s="496"/>
    </row>
    <row r="20" spans="1:17" ht="31.2" customHeight="1" x14ac:dyDescent="0.45">
      <c r="A20" s="496"/>
      <c r="B20" s="496"/>
      <c r="C20" s="496"/>
      <c r="D20" s="496"/>
      <c r="E20" s="496"/>
      <c r="F20" s="496"/>
      <c r="G20" s="496"/>
      <c r="H20" s="496"/>
      <c r="J20" s="432" t="s">
        <v>243</v>
      </c>
      <c r="K20" s="433"/>
      <c r="L20" s="433"/>
      <c r="M20" s="433"/>
      <c r="N20" s="433"/>
      <c r="O20" s="433"/>
      <c r="P20" s="433"/>
      <c r="Q20" s="434"/>
    </row>
    <row r="21" spans="1:17" ht="31.2" customHeight="1" x14ac:dyDescent="0.45">
      <c r="A21" s="496"/>
      <c r="B21" s="496"/>
      <c r="C21" s="496"/>
      <c r="D21" s="496"/>
      <c r="E21" s="496"/>
      <c r="F21" s="496"/>
      <c r="G21" s="496"/>
      <c r="H21" s="496"/>
      <c r="J21" s="376"/>
      <c r="K21" s="377" t="s">
        <v>219</v>
      </c>
      <c r="L21" s="380"/>
      <c r="M21" s="378"/>
      <c r="O21" s="377" t="s">
        <v>220</v>
      </c>
      <c r="P21" s="380"/>
      <c r="Q21" s="379"/>
    </row>
    <row r="22" spans="1:17" ht="31.2" customHeight="1" x14ac:dyDescent="0.45">
      <c r="A22" s="496"/>
      <c r="B22" s="496"/>
      <c r="C22" s="496"/>
      <c r="D22" s="496"/>
      <c r="E22" s="496"/>
      <c r="F22" s="496"/>
      <c r="G22" s="496"/>
      <c r="H22" s="496"/>
      <c r="J22" s="435" t="s">
        <v>244</v>
      </c>
      <c r="K22" s="436"/>
      <c r="L22" s="436"/>
      <c r="M22" s="436"/>
      <c r="N22" s="436"/>
      <c r="O22" s="436"/>
      <c r="P22" s="436"/>
      <c r="Q22" s="437"/>
    </row>
    <row r="23" spans="1:17" ht="31.2" customHeight="1" x14ac:dyDescent="0.45">
      <c r="A23" s="496"/>
      <c r="B23" s="496"/>
      <c r="C23" s="496"/>
      <c r="D23" s="496"/>
      <c r="E23" s="496"/>
      <c r="F23" s="496"/>
      <c r="G23" s="496"/>
      <c r="H23" s="496"/>
      <c r="J23" s="438"/>
      <c r="K23" s="439"/>
      <c r="L23" s="439"/>
      <c r="M23" s="439"/>
      <c r="N23" s="439"/>
      <c r="O23" s="439"/>
      <c r="P23" s="439"/>
      <c r="Q23" s="440"/>
    </row>
  </sheetData>
  <sheetProtection algorithmName="SHA-512" hashValue="WtsJkWCimduC4bN+9v8tGYMsImSzAJ9rq9q+36JwG23vDGDV03Xii0xJydTnXvc/b/8AtvOwIsXtfv3OorU8MA==" saltValue="VrysUJdHfyPH2RzzXCwwbQ==" spinCount="100000" sheet="1" objects="1" scenarios="1"/>
  <mergeCells count="6">
    <mergeCell ref="J2:Q3"/>
    <mergeCell ref="J20:Q20"/>
    <mergeCell ref="J22:Q23"/>
    <mergeCell ref="A4:H23"/>
    <mergeCell ref="A1:H1"/>
    <mergeCell ref="A2:H3"/>
  </mergeCells>
  <phoneticPr fontId="3"/>
  <printOptions horizontalCentered="1" verticalCentered="1"/>
  <pageMargins left="0.31496062992125984" right="0.31496062992125984" top="0.15748031496062992" bottom="0.15748031496062992" header="0.15748031496062992" footer="0.11811023622047245"/>
  <pageSetup paperSize="8" scale="6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138E2-E210-49D6-BA08-F7801DB2B1B9}">
  <sheetPr>
    <tabColor theme="5" tint="0.59999389629810485"/>
    <pageSetUpPr fitToPage="1"/>
  </sheetPr>
  <dimension ref="A1:Q23"/>
  <sheetViews>
    <sheetView view="pageBreakPreview" zoomScale="70" zoomScaleNormal="60" zoomScaleSheetLayoutView="90" workbookViewId="0">
      <selection activeCell="P21" sqref="P21"/>
    </sheetView>
  </sheetViews>
  <sheetFormatPr defaultColWidth="11" defaultRowHeight="31.2" customHeight="1" x14ac:dyDescent="0.45"/>
  <cols>
    <col min="1" max="8" width="11.19921875" style="373" customWidth="1"/>
    <col min="9" max="9" width="6.8984375" style="373" customWidth="1"/>
    <col min="10" max="17" width="11.19921875" style="373" customWidth="1"/>
    <col min="18" max="16384" width="11" style="373"/>
  </cols>
  <sheetData>
    <row r="1" spans="1:17" ht="31.2" customHeight="1" x14ac:dyDescent="0.45">
      <c r="A1" s="416" t="s">
        <v>248</v>
      </c>
      <c r="B1" s="416"/>
      <c r="C1" s="416"/>
      <c r="D1" s="416"/>
      <c r="E1" s="416"/>
      <c r="F1" s="416"/>
      <c r="G1" s="416"/>
      <c r="H1" s="416"/>
      <c r="J1" s="416" t="s">
        <v>249</v>
      </c>
      <c r="K1" s="416"/>
      <c r="L1" s="416"/>
      <c r="M1" s="416"/>
      <c r="N1" s="416"/>
      <c r="O1" s="416"/>
      <c r="P1" s="416"/>
      <c r="Q1" s="416"/>
    </row>
    <row r="2" spans="1:17" ht="31.2" customHeight="1" x14ac:dyDescent="0.45">
      <c r="A2" s="421" t="s">
        <v>256</v>
      </c>
      <c r="B2" s="421"/>
      <c r="C2" s="421"/>
      <c r="D2" s="421"/>
      <c r="E2" s="421"/>
      <c r="F2" s="421"/>
      <c r="G2" s="421"/>
      <c r="H2" s="421"/>
      <c r="J2" s="421" t="s">
        <v>257</v>
      </c>
      <c r="K2" s="421"/>
      <c r="L2" s="421"/>
      <c r="M2" s="421"/>
      <c r="N2" s="421"/>
      <c r="O2" s="421"/>
      <c r="P2" s="421"/>
      <c r="Q2" s="421"/>
    </row>
    <row r="3" spans="1:17" ht="31.2" customHeight="1" x14ac:dyDescent="0.45">
      <c r="A3" s="421"/>
      <c r="B3" s="421"/>
      <c r="C3" s="421"/>
      <c r="D3" s="421"/>
      <c r="E3" s="421"/>
      <c r="F3" s="421"/>
      <c r="G3" s="421"/>
      <c r="H3" s="421"/>
      <c r="J3" s="421"/>
      <c r="K3" s="421"/>
      <c r="L3" s="421"/>
      <c r="M3" s="421"/>
      <c r="N3" s="421"/>
      <c r="O3" s="421"/>
      <c r="P3" s="421"/>
      <c r="Q3" s="421"/>
    </row>
    <row r="4" spans="1:17" ht="31.2" customHeight="1" x14ac:dyDescent="0.45">
      <c r="A4" s="417" t="s">
        <v>261</v>
      </c>
      <c r="B4" s="417"/>
      <c r="C4" s="417"/>
      <c r="D4" s="417"/>
      <c r="E4" s="417"/>
      <c r="F4" s="417"/>
      <c r="G4" s="417"/>
      <c r="H4" s="417"/>
      <c r="J4" s="417" t="s">
        <v>262</v>
      </c>
      <c r="K4" s="418"/>
      <c r="L4" s="418"/>
      <c r="M4" s="418"/>
      <c r="N4" s="418"/>
      <c r="O4" s="418"/>
      <c r="P4" s="418"/>
      <c r="Q4" s="418"/>
    </row>
    <row r="5" spans="1:17" ht="31.2" customHeight="1" x14ac:dyDescent="0.45">
      <c r="A5" s="436"/>
      <c r="B5" s="436"/>
      <c r="C5" s="436"/>
      <c r="D5" s="436"/>
      <c r="E5" s="436"/>
      <c r="F5" s="436"/>
      <c r="G5" s="436"/>
      <c r="H5" s="436"/>
      <c r="J5" s="454"/>
      <c r="K5" s="454"/>
      <c r="L5" s="454"/>
      <c r="M5" s="454"/>
      <c r="N5" s="454"/>
      <c r="O5" s="454"/>
      <c r="P5" s="454"/>
      <c r="Q5" s="454"/>
    </row>
    <row r="6" spans="1:17" ht="31.2" customHeight="1" x14ac:dyDescent="0.45">
      <c r="A6" s="436"/>
      <c r="B6" s="436"/>
      <c r="C6" s="436"/>
      <c r="D6" s="436"/>
      <c r="E6" s="436"/>
      <c r="F6" s="436"/>
      <c r="G6" s="436"/>
      <c r="H6" s="436"/>
      <c r="J6" s="454"/>
      <c r="K6" s="454"/>
      <c r="L6" s="454"/>
      <c r="M6" s="454"/>
      <c r="N6" s="454"/>
      <c r="O6" s="454"/>
      <c r="P6" s="454"/>
      <c r="Q6" s="454"/>
    </row>
    <row r="7" spans="1:17" ht="31.2" customHeight="1" x14ac:dyDescent="0.45">
      <c r="A7" s="436"/>
      <c r="B7" s="436"/>
      <c r="C7" s="436"/>
      <c r="D7" s="436"/>
      <c r="E7" s="436"/>
      <c r="F7" s="436"/>
      <c r="G7" s="436"/>
      <c r="H7" s="436"/>
      <c r="J7" s="454"/>
      <c r="K7" s="454"/>
      <c r="L7" s="454"/>
      <c r="M7" s="454"/>
      <c r="N7" s="454"/>
      <c r="O7" s="454"/>
      <c r="P7" s="454"/>
      <c r="Q7" s="454"/>
    </row>
    <row r="8" spans="1:17" ht="31.2" customHeight="1" x14ac:dyDescent="0.45">
      <c r="A8" s="436"/>
      <c r="B8" s="436"/>
      <c r="C8" s="436"/>
      <c r="D8" s="436"/>
      <c r="E8" s="436"/>
      <c r="F8" s="436"/>
      <c r="G8" s="436"/>
      <c r="H8" s="436"/>
      <c r="J8" s="454"/>
      <c r="K8" s="454"/>
      <c r="L8" s="454"/>
      <c r="M8" s="454"/>
      <c r="N8" s="454"/>
      <c r="O8" s="454"/>
      <c r="P8" s="454"/>
      <c r="Q8" s="454"/>
    </row>
    <row r="9" spans="1:17" ht="31.2" customHeight="1" x14ac:dyDescent="0.45">
      <c r="A9" s="436"/>
      <c r="B9" s="436"/>
      <c r="C9" s="436"/>
      <c r="D9" s="436"/>
      <c r="E9" s="436"/>
      <c r="F9" s="436"/>
      <c r="G9" s="436"/>
      <c r="H9" s="436"/>
      <c r="J9" s="454"/>
      <c r="K9" s="454"/>
      <c r="L9" s="454"/>
      <c r="M9" s="454"/>
      <c r="N9" s="454"/>
      <c r="O9" s="454"/>
      <c r="P9" s="454"/>
      <c r="Q9" s="454"/>
    </row>
    <row r="10" spans="1:17" ht="31.2" customHeight="1" x14ac:dyDescent="0.45">
      <c r="A10" s="436"/>
      <c r="B10" s="436"/>
      <c r="C10" s="436"/>
      <c r="D10" s="436"/>
      <c r="E10" s="436"/>
      <c r="F10" s="436"/>
      <c r="G10" s="436"/>
      <c r="H10" s="436"/>
      <c r="J10" s="454"/>
      <c r="K10" s="454"/>
      <c r="L10" s="454"/>
      <c r="M10" s="454"/>
      <c r="N10" s="454"/>
      <c r="O10" s="454"/>
      <c r="P10" s="454"/>
      <c r="Q10" s="454"/>
    </row>
    <row r="11" spans="1:17" ht="31.2" customHeight="1" x14ac:dyDescent="0.45">
      <c r="A11" s="436"/>
      <c r="B11" s="436"/>
      <c r="C11" s="436"/>
      <c r="D11" s="436"/>
      <c r="E11" s="436"/>
      <c r="F11" s="436"/>
      <c r="G11" s="436"/>
      <c r="H11" s="436"/>
      <c r="J11" s="454"/>
      <c r="K11" s="454"/>
      <c r="L11" s="454"/>
      <c r="M11" s="454"/>
      <c r="N11" s="454"/>
      <c r="O11" s="454"/>
      <c r="P11" s="454"/>
      <c r="Q11" s="454"/>
    </row>
    <row r="12" spans="1:17" ht="31.2" customHeight="1" x14ac:dyDescent="0.45">
      <c r="A12" s="436"/>
      <c r="B12" s="436"/>
      <c r="C12" s="436"/>
      <c r="D12" s="436"/>
      <c r="E12" s="436"/>
      <c r="F12" s="436"/>
      <c r="G12" s="436"/>
      <c r="H12" s="436"/>
      <c r="J12" s="454"/>
      <c r="K12" s="454"/>
      <c r="L12" s="454"/>
      <c r="M12" s="454"/>
      <c r="N12" s="454"/>
      <c r="O12" s="454"/>
      <c r="P12" s="454"/>
      <c r="Q12" s="454"/>
    </row>
    <row r="13" spans="1:17" ht="31.2" customHeight="1" x14ac:dyDescent="0.45">
      <c r="A13" s="436"/>
      <c r="B13" s="436"/>
      <c r="C13" s="436"/>
      <c r="D13" s="436"/>
      <c r="E13" s="436"/>
      <c r="F13" s="436"/>
      <c r="G13" s="436"/>
      <c r="H13" s="436"/>
      <c r="J13" s="454"/>
      <c r="K13" s="454"/>
      <c r="L13" s="454"/>
      <c r="M13" s="454"/>
      <c r="N13" s="454"/>
      <c r="O13" s="454"/>
      <c r="P13" s="454"/>
      <c r="Q13" s="454"/>
    </row>
    <row r="14" spans="1:17" ht="31.2" customHeight="1" x14ac:dyDescent="0.45">
      <c r="A14" s="436"/>
      <c r="B14" s="436"/>
      <c r="C14" s="436"/>
      <c r="D14" s="436"/>
      <c r="E14" s="436"/>
      <c r="F14" s="436"/>
      <c r="G14" s="436"/>
      <c r="H14" s="436"/>
      <c r="J14" s="454"/>
      <c r="K14" s="454"/>
      <c r="L14" s="454"/>
      <c r="M14" s="454"/>
      <c r="N14" s="454"/>
      <c r="O14" s="454"/>
      <c r="P14" s="454"/>
      <c r="Q14" s="454"/>
    </row>
    <row r="15" spans="1:17" ht="31.2" customHeight="1" x14ac:dyDescent="0.45">
      <c r="A15" s="436"/>
      <c r="B15" s="436"/>
      <c r="C15" s="436"/>
      <c r="D15" s="436"/>
      <c r="E15" s="436"/>
      <c r="F15" s="436"/>
      <c r="G15" s="436"/>
      <c r="H15" s="436"/>
      <c r="J15" s="454"/>
      <c r="K15" s="454"/>
      <c r="L15" s="454"/>
      <c r="M15" s="454"/>
      <c r="N15" s="454"/>
      <c r="O15" s="454"/>
      <c r="P15" s="454"/>
      <c r="Q15" s="454"/>
    </row>
    <row r="16" spans="1:17" ht="31.2" customHeight="1" x14ac:dyDescent="0.45">
      <c r="A16" s="436"/>
      <c r="B16" s="436"/>
      <c r="C16" s="436"/>
      <c r="D16" s="436"/>
      <c r="E16" s="436"/>
      <c r="F16" s="436"/>
      <c r="G16" s="436"/>
      <c r="H16" s="436"/>
      <c r="J16" s="454"/>
      <c r="K16" s="454"/>
      <c r="L16" s="454"/>
      <c r="M16" s="454"/>
      <c r="N16" s="454"/>
      <c r="O16" s="454"/>
      <c r="P16" s="454"/>
      <c r="Q16" s="454"/>
    </row>
    <row r="17" spans="1:17" ht="31.2" customHeight="1" x14ac:dyDescent="0.45">
      <c r="A17" s="436"/>
      <c r="B17" s="436"/>
      <c r="C17" s="436"/>
      <c r="D17" s="436"/>
      <c r="E17" s="436"/>
      <c r="F17" s="436"/>
      <c r="G17" s="436"/>
      <c r="H17" s="436"/>
      <c r="J17" s="454"/>
      <c r="K17" s="454"/>
      <c r="L17" s="454"/>
      <c r="M17" s="454"/>
      <c r="N17" s="454"/>
      <c r="O17" s="454"/>
      <c r="P17" s="454"/>
      <c r="Q17" s="454"/>
    </row>
    <row r="18" spans="1:17" ht="31.2" customHeight="1" x14ac:dyDescent="0.45">
      <c r="A18" s="436"/>
      <c r="B18" s="436"/>
      <c r="C18" s="436"/>
      <c r="D18" s="436"/>
      <c r="E18" s="436"/>
      <c r="F18" s="436"/>
      <c r="G18" s="436"/>
      <c r="H18" s="436"/>
      <c r="J18" s="454"/>
      <c r="K18" s="454"/>
      <c r="L18" s="454"/>
      <c r="M18" s="454"/>
      <c r="N18" s="454"/>
      <c r="O18" s="454"/>
      <c r="P18" s="454"/>
      <c r="Q18" s="454"/>
    </row>
    <row r="19" spans="1:17" ht="31.2" customHeight="1" x14ac:dyDescent="0.45">
      <c r="A19" s="439"/>
      <c r="B19" s="439"/>
      <c r="C19" s="439"/>
      <c r="D19" s="439"/>
      <c r="E19" s="439"/>
      <c r="F19" s="439"/>
      <c r="G19" s="439"/>
      <c r="H19" s="439"/>
      <c r="J19" s="497"/>
      <c r="K19" s="497"/>
      <c r="L19" s="497"/>
      <c r="M19" s="497"/>
      <c r="N19" s="497"/>
      <c r="O19" s="497"/>
      <c r="P19" s="497"/>
      <c r="Q19" s="497"/>
    </row>
    <row r="20" spans="1:17" ht="31.2" customHeight="1" x14ac:dyDescent="0.45">
      <c r="A20" s="432" t="s">
        <v>250</v>
      </c>
      <c r="B20" s="433"/>
      <c r="C20" s="433"/>
      <c r="D20" s="433"/>
      <c r="E20" s="433"/>
      <c r="F20" s="433"/>
      <c r="G20" s="433"/>
      <c r="H20" s="434"/>
      <c r="J20" s="432" t="s">
        <v>251</v>
      </c>
      <c r="K20" s="433"/>
      <c r="L20" s="433"/>
      <c r="M20" s="433"/>
      <c r="N20" s="433"/>
      <c r="O20" s="433"/>
      <c r="P20" s="433"/>
      <c r="Q20" s="434"/>
    </row>
    <row r="21" spans="1:17" ht="31.2" customHeight="1" x14ac:dyDescent="0.45">
      <c r="A21" s="376"/>
      <c r="B21" s="377" t="s">
        <v>219</v>
      </c>
      <c r="C21" s="380"/>
      <c r="D21" s="378"/>
      <c r="F21" s="377" t="s">
        <v>220</v>
      </c>
      <c r="G21" s="380"/>
      <c r="H21" s="379"/>
      <c r="J21" s="376"/>
      <c r="K21" s="377" t="s">
        <v>219</v>
      </c>
      <c r="L21" s="380"/>
      <c r="M21" s="378"/>
      <c r="O21" s="377" t="s">
        <v>220</v>
      </c>
      <c r="P21" s="380"/>
      <c r="Q21" s="379"/>
    </row>
    <row r="22" spans="1:17" ht="31.2" customHeight="1" x14ac:dyDescent="0.45">
      <c r="A22" s="435" t="s">
        <v>254</v>
      </c>
      <c r="B22" s="436"/>
      <c r="C22" s="436"/>
      <c r="D22" s="436"/>
      <c r="E22" s="436"/>
      <c r="F22" s="436"/>
      <c r="G22" s="436"/>
      <c r="H22" s="437"/>
      <c r="J22" s="435" t="s">
        <v>255</v>
      </c>
      <c r="K22" s="436"/>
      <c r="L22" s="436"/>
      <c r="M22" s="436"/>
      <c r="N22" s="436"/>
      <c r="O22" s="436"/>
      <c r="P22" s="436"/>
      <c r="Q22" s="437"/>
    </row>
    <row r="23" spans="1:17" ht="31.2" customHeight="1" x14ac:dyDescent="0.45">
      <c r="A23" s="438"/>
      <c r="B23" s="439"/>
      <c r="C23" s="439"/>
      <c r="D23" s="439"/>
      <c r="E23" s="439"/>
      <c r="F23" s="439"/>
      <c r="G23" s="439"/>
      <c r="H23" s="440"/>
      <c r="J23" s="438"/>
      <c r="K23" s="439"/>
      <c r="L23" s="439"/>
      <c r="M23" s="439"/>
      <c r="N23" s="439"/>
      <c r="O23" s="439"/>
      <c r="P23" s="439"/>
      <c r="Q23" s="440"/>
    </row>
  </sheetData>
  <sheetProtection algorithmName="SHA-512" hashValue="Xjm2Bkfgi1sESg9O2Fd5ztJHWwJvl67lRknj3GISA0oDoGKs1hqu1rZBKJqPk21zVtrW0QINUCr0A5EWyUB6kQ==" saltValue="OKM9tJg3ffg7JhYePs/9Pw==" spinCount="100000" sheet="1" objects="1" scenarios="1"/>
  <mergeCells count="10">
    <mergeCell ref="A22:H23"/>
    <mergeCell ref="J1:Q1"/>
    <mergeCell ref="J20:Q20"/>
    <mergeCell ref="J22:Q23"/>
    <mergeCell ref="A4:H19"/>
    <mergeCell ref="J4:Q19"/>
    <mergeCell ref="A1:H1"/>
    <mergeCell ref="A2:H3"/>
    <mergeCell ref="J2:Q3"/>
    <mergeCell ref="A20:H20"/>
  </mergeCells>
  <phoneticPr fontId="3"/>
  <printOptions horizontalCentered="1" verticalCentered="1"/>
  <pageMargins left="0.31496062992125984" right="0.31496062992125984" top="0.15748031496062992" bottom="0.15748031496062992" header="0.15748031496062992" footer="0.11811023622047245"/>
  <pageSetup paperSize="8" scale="6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CA653-FA92-4972-9BE1-8527C3EDED7E}">
  <sheetPr>
    <tabColor theme="5" tint="0.59999389629810485"/>
    <pageSetUpPr fitToPage="1"/>
  </sheetPr>
  <dimension ref="A1:Q23"/>
  <sheetViews>
    <sheetView view="pageBreakPreview" zoomScale="70" zoomScaleNormal="60" zoomScaleSheetLayoutView="90" workbookViewId="0">
      <selection activeCell="M21" sqref="M21"/>
    </sheetView>
  </sheetViews>
  <sheetFormatPr defaultColWidth="11" defaultRowHeight="31.2" customHeight="1" x14ac:dyDescent="0.45"/>
  <cols>
    <col min="1" max="8" width="11.19921875" style="373" customWidth="1"/>
    <col min="9" max="9" width="6.8984375" style="373" customWidth="1"/>
    <col min="10" max="17" width="11.19921875" style="373" customWidth="1"/>
    <col min="18" max="16384" width="11" style="373"/>
  </cols>
  <sheetData>
    <row r="1" spans="1:17" ht="31.2" customHeight="1" x14ac:dyDescent="0.45">
      <c r="A1" s="416" t="s">
        <v>258</v>
      </c>
      <c r="B1" s="416"/>
      <c r="C1" s="416"/>
      <c r="D1" s="416"/>
      <c r="E1" s="416"/>
      <c r="F1" s="416"/>
      <c r="G1" s="416"/>
      <c r="H1" s="416"/>
      <c r="J1" s="416" t="s">
        <v>253</v>
      </c>
      <c r="K1" s="416"/>
      <c r="L1" s="416"/>
      <c r="M1" s="416"/>
      <c r="N1" s="416"/>
      <c r="O1" s="416"/>
      <c r="P1" s="416"/>
      <c r="Q1" s="416"/>
    </row>
    <row r="2" spans="1:17" ht="31.2" customHeight="1" x14ac:dyDescent="0.45">
      <c r="A2" s="436" t="s">
        <v>259</v>
      </c>
      <c r="B2" s="454"/>
      <c r="C2" s="454"/>
      <c r="D2" s="454"/>
      <c r="E2" s="454"/>
      <c r="F2" s="454"/>
      <c r="G2" s="454"/>
      <c r="H2" s="454"/>
      <c r="J2" s="421" t="s">
        <v>260</v>
      </c>
      <c r="K2" s="421"/>
      <c r="L2" s="421"/>
      <c r="M2" s="421"/>
      <c r="N2" s="421"/>
      <c r="O2" s="421"/>
      <c r="P2" s="421"/>
      <c r="Q2" s="421"/>
    </row>
    <row r="3" spans="1:17" ht="31.2" customHeight="1" x14ac:dyDescent="0.45">
      <c r="A3" s="454"/>
      <c r="B3" s="454"/>
      <c r="C3" s="454"/>
      <c r="D3" s="454"/>
      <c r="E3" s="454"/>
      <c r="F3" s="454"/>
      <c r="G3" s="454"/>
      <c r="H3" s="454"/>
      <c r="J3" s="421"/>
      <c r="K3" s="421"/>
      <c r="L3" s="421"/>
      <c r="M3" s="421"/>
      <c r="N3" s="421"/>
      <c r="O3" s="421"/>
      <c r="P3" s="421"/>
      <c r="Q3" s="421"/>
    </row>
    <row r="4" spans="1:17" ht="31.2" customHeight="1" x14ac:dyDescent="0.45">
      <c r="A4" s="454"/>
      <c r="B4" s="454"/>
      <c r="C4" s="454"/>
      <c r="D4" s="454"/>
      <c r="E4" s="454"/>
      <c r="F4" s="454"/>
      <c r="G4" s="454"/>
      <c r="H4" s="454"/>
      <c r="J4" s="421"/>
      <c r="K4" s="421"/>
      <c r="L4" s="421"/>
      <c r="M4" s="421"/>
      <c r="N4" s="421"/>
      <c r="O4" s="421"/>
      <c r="P4" s="421"/>
      <c r="Q4" s="421"/>
    </row>
    <row r="5" spans="1:17" ht="31.2" customHeight="1" x14ac:dyDescent="0.45">
      <c r="A5" s="454"/>
      <c r="B5" s="454"/>
      <c r="C5" s="454"/>
      <c r="D5" s="454"/>
      <c r="E5" s="454"/>
      <c r="F5" s="454"/>
      <c r="G5" s="454"/>
      <c r="H5" s="454"/>
      <c r="J5" s="417" t="s">
        <v>264</v>
      </c>
      <c r="K5" s="418"/>
      <c r="L5" s="418"/>
      <c r="M5" s="418"/>
      <c r="N5" s="418"/>
      <c r="O5" s="418"/>
      <c r="P5" s="418"/>
      <c r="Q5" s="418"/>
    </row>
    <row r="6" spans="1:17" ht="31.2" customHeight="1" x14ac:dyDescent="0.45">
      <c r="A6" s="454"/>
      <c r="B6" s="454"/>
      <c r="C6" s="454"/>
      <c r="D6" s="454"/>
      <c r="E6" s="454"/>
      <c r="F6" s="454"/>
      <c r="G6" s="454"/>
      <c r="H6" s="454"/>
      <c r="J6" s="454"/>
      <c r="K6" s="454"/>
      <c r="L6" s="454"/>
      <c r="M6" s="454"/>
      <c r="N6" s="454"/>
      <c r="O6" s="454"/>
      <c r="P6" s="454"/>
      <c r="Q6" s="454"/>
    </row>
    <row r="7" spans="1:17" ht="31.2" customHeight="1" x14ac:dyDescent="0.45">
      <c r="A7" s="454"/>
      <c r="B7" s="454"/>
      <c r="C7" s="454"/>
      <c r="D7" s="454"/>
      <c r="E7" s="454"/>
      <c r="F7" s="454"/>
      <c r="G7" s="454"/>
      <c r="H7" s="454"/>
      <c r="J7" s="454"/>
      <c r="K7" s="454"/>
      <c r="L7" s="454"/>
      <c r="M7" s="454"/>
      <c r="N7" s="454"/>
      <c r="O7" s="454"/>
      <c r="P7" s="454"/>
      <c r="Q7" s="454"/>
    </row>
    <row r="8" spans="1:17" ht="31.2" customHeight="1" x14ac:dyDescent="0.45">
      <c r="A8" s="454"/>
      <c r="B8" s="454"/>
      <c r="C8" s="454"/>
      <c r="D8" s="454"/>
      <c r="E8" s="454"/>
      <c r="F8" s="454"/>
      <c r="G8" s="454"/>
      <c r="H8" s="454"/>
      <c r="J8" s="454"/>
      <c r="K8" s="454"/>
      <c r="L8" s="454"/>
      <c r="M8" s="454"/>
      <c r="N8" s="454"/>
      <c r="O8" s="454"/>
      <c r="P8" s="454"/>
      <c r="Q8" s="454"/>
    </row>
    <row r="9" spans="1:17" ht="31.2" customHeight="1" x14ac:dyDescent="0.45">
      <c r="A9" s="454"/>
      <c r="B9" s="454"/>
      <c r="C9" s="454"/>
      <c r="D9" s="454"/>
      <c r="E9" s="454"/>
      <c r="F9" s="454"/>
      <c r="G9" s="454"/>
      <c r="H9" s="454"/>
      <c r="J9" s="454"/>
      <c r="K9" s="454"/>
      <c r="L9" s="454"/>
      <c r="M9" s="454"/>
      <c r="N9" s="454"/>
      <c r="O9" s="454"/>
      <c r="P9" s="454"/>
      <c r="Q9" s="454"/>
    </row>
    <row r="10" spans="1:17" ht="31.2" customHeight="1" x14ac:dyDescent="0.45">
      <c r="A10" s="454"/>
      <c r="B10" s="454"/>
      <c r="C10" s="454"/>
      <c r="D10" s="454"/>
      <c r="E10" s="454"/>
      <c r="F10" s="454"/>
      <c r="G10" s="454"/>
      <c r="H10" s="454"/>
      <c r="J10" s="454"/>
      <c r="K10" s="454"/>
      <c r="L10" s="454"/>
      <c r="M10" s="454"/>
      <c r="N10" s="454"/>
      <c r="O10" s="454"/>
      <c r="P10" s="454"/>
      <c r="Q10" s="454"/>
    </row>
    <row r="11" spans="1:17" ht="31.2" customHeight="1" x14ac:dyDescent="0.45">
      <c r="A11" s="454"/>
      <c r="B11" s="454"/>
      <c r="C11" s="454"/>
      <c r="D11" s="454"/>
      <c r="E11" s="454"/>
      <c r="F11" s="454"/>
      <c r="G11" s="454"/>
      <c r="H11" s="454"/>
      <c r="J11" s="454"/>
      <c r="K11" s="454"/>
      <c r="L11" s="454"/>
      <c r="M11" s="454"/>
      <c r="N11" s="454"/>
      <c r="O11" s="454"/>
      <c r="P11" s="454"/>
      <c r="Q11" s="454"/>
    </row>
    <row r="12" spans="1:17" ht="31.2" customHeight="1" x14ac:dyDescent="0.45">
      <c r="A12" s="454"/>
      <c r="B12" s="454"/>
      <c r="C12" s="454"/>
      <c r="D12" s="454"/>
      <c r="E12" s="454"/>
      <c r="F12" s="454"/>
      <c r="G12" s="454"/>
      <c r="H12" s="454"/>
      <c r="J12" s="454"/>
      <c r="K12" s="454"/>
      <c r="L12" s="454"/>
      <c r="M12" s="454"/>
      <c r="N12" s="454"/>
      <c r="O12" s="454"/>
      <c r="P12" s="454"/>
      <c r="Q12" s="454"/>
    </row>
    <row r="13" spans="1:17" ht="31.2" customHeight="1" x14ac:dyDescent="0.45">
      <c r="A13" s="454"/>
      <c r="B13" s="454"/>
      <c r="C13" s="454"/>
      <c r="D13" s="454"/>
      <c r="E13" s="454"/>
      <c r="F13" s="454"/>
      <c r="G13" s="454"/>
      <c r="H13" s="454"/>
      <c r="J13" s="454"/>
      <c r="K13" s="454"/>
      <c r="L13" s="454"/>
      <c r="M13" s="454"/>
      <c r="N13" s="454"/>
      <c r="O13" s="454"/>
      <c r="P13" s="454"/>
      <c r="Q13" s="454"/>
    </row>
    <row r="14" spans="1:17" ht="31.2" customHeight="1" x14ac:dyDescent="0.45">
      <c r="A14" s="454"/>
      <c r="B14" s="454"/>
      <c r="C14" s="454"/>
      <c r="D14" s="454"/>
      <c r="E14" s="454"/>
      <c r="F14" s="454"/>
      <c r="G14" s="454"/>
      <c r="H14" s="454"/>
      <c r="J14" s="454"/>
      <c r="K14" s="454"/>
      <c r="L14" s="454"/>
      <c r="M14" s="454"/>
      <c r="N14" s="454"/>
      <c r="O14" s="454"/>
      <c r="P14" s="454"/>
      <c r="Q14" s="454"/>
    </row>
    <row r="15" spans="1:17" ht="31.2" customHeight="1" x14ac:dyDescent="0.45">
      <c r="A15" s="454"/>
      <c r="B15" s="454"/>
      <c r="C15" s="454"/>
      <c r="D15" s="454"/>
      <c r="E15" s="454"/>
      <c r="F15" s="454"/>
      <c r="G15" s="454"/>
      <c r="H15" s="454"/>
      <c r="J15" s="454"/>
      <c r="K15" s="454"/>
      <c r="L15" s="454"/>
      <c r="M15" s="454"/>
      <c r="N15" s="454"/>
      <c r="O15" s="454"/>
      <c r="P15" s="454"/>
      <c r="Q15" s="454"/>
    </row>
    <row r="16" spans="1:17" ht="31.2" customHeight="1" x14ac:dyDescent="0.45">
      <c r="A16" s="454"/>
      <c r="B16" s="454"/>
      <c r="C16" s="454"/>
      <c r="D16" s="454"/>
      <c r="E16" s="454"/>
      <c r="F16" s="454"/>
      <c r="G16" s="454"/>
      <c r="H16" s="454"/>
      <c r="J16" s="454"/>
      <c r="K16" s="454"/>
      <c r="L16" s="454"/>
      <c r="M16" s="454"/>
      <c r="N16" s="454"/>
      <c r="O16" s="454"/>
      <c r="P16" s="454"/>
      <c r="Q16" s="454"/>
    </row>
    <row r="17" spans="1:17" ht="31.2" customHeight="1" x14ac:dyDescent="0.45">
      <c r="A17" s="454"/>
      <c r="B17" s="454"/>
      <c r="C17" s="454"/>
      <c r="D17" s="454"/>
      <c r="E17" s="454"/>
      <c r="F17" s="454"/>
      <c r="G17" s="454"/>
      <c r="H17" s="454"/>
      <c r="J17" s="454"/>
      <c r="K17" s="454"/>
      <c r="L17" s="454"/>
      <c r="M17" s="454"/>
      <c r="N17" s="454"/>
      <c r="O17" s="454"/>
      <c r="P17" s="454"/>
      <c r="Q17" s="454"/>
    </row>
    <row r="18" spans="1:17" ht="31.2" customHeight="1" x14ac:dyDescent="0.45">
      <c r="A18" s="454"/>
      <c r="B18" s="454"/>
      <c r="C18" s="454"/>
      <c r="D18" s="454"/>
      <c r="E18" s="454"/>
      <c r="F18" s="454"/>
      <c r="G18" s="454"/>
      <c r="H18" s="454"/>
      <c r="J18" s="454"/>
      <c r="K18" s="454"/>
      <c r="L18" s="454"/>
      <c r="M18" s="454"/>
      <c r="N18" s="454"/>
      <c r="O18" s="454"/>
      <c r="P18" s="454"/>
      <c r="Q18" s="454"/>
    </row>
    <row r="19" spans="1:17" ht="31.2" customHeight="1" x14ac:dyDescent="0.45">
      <c r="A19" s="454"/>
      <c r="B19" s="454"/>
      <c r="C19" s="454"/>
      <c r="D19" s="454"/>
      <c r="E19" s="454"/>
      <c r="F19" s="454"/>
      <c r="G19" s="454"/>
      <c r="H19" s="454"/>
      <c r="J19" s="497"/>
      <c r="K19" s="497"/>
      <c r="L19" s="497"/>
      <c r="M19" s="497"/>
      <c r="N19" s="497"/>
      <c r="O19" s="497"/>
      <c r="P19" s="497"/>
      <c r="Q19" s="497"/>
    </row>
    <row r="20" spans="1:17" ht="31.2" customHeight="1" x14ac:dyDescent="0.45">
      <c r="A20" s="454"/>
      <c r="B20" s="454"/>
      <c r="C20" s="454"/>
      <c r="D20" s="454"/>
      <c r="E20" s="454"/>
      <c r="F20" s="454"/>
      <c r="G20" s="454"/>
      <c r="H20" s="454"/>
      <c r="J20" s="432" t="s">
        <v>252</v>
      </c>
      <c r="K20" s="433"/>
      <c r="L20" s="433"/>
      <c r="M20" s="433"/>
      <c r="N20" s="433"/>
      <c r="O20" s="433"/>
      <c r="P20" s="433"/>
      <c r="Q20" s="434"/>
    </row>
    <row r="21" spans="1:17" ht="31.2" customHeight="1" x14ac:dyDescent="0.45">
      <c r="A21" s="454"/>
      <c r="B21" s="454"/>
      <c r="C21" s="454"/>
      <c r="D21" s="454"/>
      <c r="E21" s="454"/>
      <c r="F21" s="454"/>
      <c r="G21" s="454"/>
      <c r="H21" s="454"/>
      <c r="J21" s="376"/>
      <c r="K21" s="377" t="s">
        <v>219</v>
      </c>
      <c r="L21" s="380"/>
      <c r="M21" s="378"/>
      <c r="O21" s="377" t="s">
        <v>220</v>
      </c>
      <c r="P21" s="380"/>
      <c r="Q21" s="379"/>
    </row>
    <row r="22" spans="1:17" ht="31.2" customHeight="1" x14ac:dyDescent="0.45">
      <c r="A22" s="454"/>
      <c r="B22" s="454"/>
      <c r="C22" s="454"/>
      <c r="D22" s="454"/>
      <c r="E22" s="454"/>
      <c r="F22" s="454"/>
      <c r="G22" s="454"/>
      <c r="H22" s="454"/>
      <c r="J22" s="435" t="s">
        <v>263</v>
      </c>
      <c r="K22" s="436"/>
      <c r="L22" s="436"/>
      <c r="M22" s="436"/>
      <c r="N22" s="436"/>
      <c r="O22" s="436"/>
      <c r="P22" s="436"/>
      <c r="Q22" s="437"/>
    </row>
    <row r="23" spans="1:17" ht="31.2" customHeight="1" x14ac:dyDescent="0.45">
      <c r="A23" s="454"/>
      <c r="B23" s="454"/>
      <c r="C23" s="454"/>
      <c r="D23" s="454"/>
      <c r="E23" s="454"/>
      <c r="F23" s="454"/>
      <c r="G23" s="454"/>
      <c r="H23" s="454"/>
      <c r="J23" s="438"/>
      <c r="K23" s="439"/>
      <c r="L23" s="439"/>
      <c r="M23" s="439"/>
      <c r="N23" s="439"/>
      <c r="O23" s="439"/>
      <c r="P23" s="439"/>
      <c r="Q23" s="440"/>
    </row>
  </sheetData>
  <sheetProtection algorithmName="SHA-512" hashValue="LpN3vuNN3QZ83I/PmZvXMNslom7zpX0dYxOABDxDg4dVOrjqoxodFu7dCC7/1apVqmRNOVKBJjfXHV+RESK7Jw==" saltValue="IB4YF1FY8FUhKLBl7JVBkQ==" spinCount="100000" sheet="1" objects="1" scenarios="1"/>
  <mergeCells count="7">
    <mergeCell ref="J22:Q23"/>
    <mergeCell ref="A1:H1"/>
    <mergeCell ref="A2:H23"/>
    <mergeCell ref="J2:Q4"/>
    <mergeCell ref="J5:Q19"/>
    <mergeCell ref="J1:Q1"/>
    <mergeCell ref="J20:Q20"/>
  </mergeCells>
  <phoneticPr fontId="3"/>
  <printOptions horizontalCentered="1" verticalCentered="1"/>
  <pageMargins left="0.31496062992125984" right="0.31496062992125984" top="0.15748031496062992" bottom="0.15748031496062992" header="0.15748031496062992" footer="0.11811023622047245"/>
  <pageSetup paperSize="8" scale="6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5" tint="0.59999389629810485"/>
  </sheetPr>
  <dimension ref="A1:S36"/>
  <sheetViews>
    <sheetView view="pageBreakPreview" topLeftCell="A7" zoomScale="73" zoomScaleNormal="30" zoomScaleSheetLayoutView="100" workbookViewId="0">
      <selection activeCell="Q18" sqref="Q18"/>
    </sheetView>
  </sheetViews>
  <sheetFormatPr defaultColWidth="10.59765625" defaultRowHeight="37.35" customHeight="1" x14ac:dyDescent="0.45"/>
  <cols>
    <col min="1" max="1" width="10.59765625" style="5"/>
    <col min="2" max="3" width="10.59765625" style="4"/>
    <col min="4" max="4" width="10.59765625" style="5"/>
    <col min="5" max="6" width="10.59765625" style="4"/>
    <col min="7" max="7" width="10.59765625" style="2"/>
    <col min="8" max="8" width="10.59765625" style="3"/>
    <col min="9" max="10" width="10.59765625" style="2"/>
    <col min="11" max="11" width="10.59765625" style="5"/>
    <col min="12" max="13" width="10.59765625" style="4"/>
    <col min="14" max="14" width="10.59765625" style="5" customWidth="1"/>
    <col min="15" max="16" width="10.59765625" style="4"/>
    <col min="17" max="17" width="10.59765625" style="2"/>
    <col min="18" max="16384" width="10.59765625" style="1"/>
  </cols>
  <sheetData>
    <row r="1" spans="1:19" s="9" customFormat="1" ht="37.35" customHeight="1" x14ac:dyDescent="0.45">
      <c r="A1" s="531" t="s">
        <v>265</v>
      </c>
      <c r="B1" s="531"/>
      <c r="C1" s="531"/>
      <c r="D1" s="531"/>
      <c r="E1" s="531"/>
      <c r="F1" s="531"/>
      <c r="G1" s="531"/>
      <c r="H1" s="531"/>
      <c r="I1" s="531"/>
      <c r="J1" s="531"/>
      <c r="K1" s="531"/>
      <c r="L1" s="531"/>
      <c r="M1" s="531"/>
      <c r="N1" s="531"/>
      <c r="O1" s="531"/>
      <c r="P1" s="531"/>
      <c r="Q1" s="531"/>
      <c r="R1" s="25"/>
    </row>
    <row r="2" spans="1:19" ht="37.35" customHeight="1" x14ac:dyDescent="0.45">
      <c r="A2" s="531" t="s">
        <v>113</v>
      </c>
      <c r="B2" s="531"/>
      <c r="C2" s="531"/>
      <c r="D2" s="531"/>
      <c r="E2" s="531"/>
      <c r="F2" s="531"/>
      <c r="G2" s="531"/>
      <c r="H2" s="531"/>
      <c r="I2" s="531"/>
      <c r="J2" s="531"/>
      <c r="K2" s="531"/>
      <c r="L2" s="531"/>
      <c r="M2" s="531"/>
      <c r="N2" s="531"/>
      <c r="O2" s="531"/>
      <c r="P2" s="531"/>
      <c r="Q2" s="531"/>
      <c r="R2" s="3"/>
      <c r="S2" s="3"/>
    </row>
    <row r="3" spans="1:19" ht="37.35" customHeight="1" x14ac:dyDescent="0.45">
      <c r="A3" s="529" t="s">
        <v>70</v>
      </c>
      <c r="B3" s="530"/>
      <c r="C3" s="10" t="s">
        <v>41</v>
      </c>
      <c r="D3" s="11" t="s">
        <v>42</v>
      </c>
      <c r="E3" s="1"/>
      <c r="F3" s="1"/>
      <c r="G3" s="1"/>
      <c r="H3" s="1"/>
      <c r="O3" s="1"/>
      <c r="P3" s="1"/>
      <c r="Q3" s="1"/>
    </row>
    <row r="4" spans="1:19" ht="37.35" customHeight="1" x14ac:dyDescent="0.45">
      <c r="A4" s="511" t="s">
        <v>44</v>
      </c>
      <c r="B4" s="510"/>
      <c r="C4" s="8">
        <f>決算書概要!$K$11</f>
        <v>0</v>
      </c>
      <c r="D4" s="8">
        <f>決算書概要!$L$11</f>
        <v>0</v>
      </c>
      <c r="E4" s="1"/>
      <c r="F4" s="1"/>
      <c r="G4" s="1"/>
      <c r="H4" s="1"/>
      <c r="O4" s="1"/>
      <c r="P4" s="1"/>
      <c r="Q4" s="1"/>
    </row>
    <row r="5" spans="1:19" ht="37.35" customHeight="1" x14ac:dyDescent="0.45">
      <c r="A5" s="511" t="s">
        <v>71</v>
      </c>
      <c r="B5" s="510"/>
      <c r="C5" s="8">
        <f>決算書概要!Q$27</f>
        <v>0</v>
      </c>
      <c r="D5" s="8">
        <f>決算書概要!R$27</f>
        <v>0</v>
      </c>
      <c r="E5" s="1"/>
      <c r="F5" s="1"/>
      <c r="G5" s="1"/>
      <c r="H5" s="1"/>
      <c r="O5" s="1"/>
      <c r="P5" s="1"/>
      <c r="Q5" s="1"/>
    </row>
    <row r="6" spans="1:19" ht="37.35" customHeight="1" x14ac:dyDescent="0.45">
      <c r="A6" s="509" t="s">
        <v>72</v>
      </c>
      <c r="B6" s="510"/>
      <c r="C6" s="8">
        <f>MAX(0,C4*30%)</f>
        <v>0</v>
      </c>
      <c r="D6" s="8">
        <f>MAX(0,D4*30%)</f>
        <v>0</v>
      </c>
      <c r="E6" s="1"/>
      <c r="F6" s="1"/>
      <c r="G6" s="1"/>
      <c r="H6" s="1"/>
      <c r="O6" s="1"/>
      <c r="P6" s="1"/>
      <c r="Q6" s="1"/>
    </row>
    <row r="7" spans="1:19" ht="37.35" customHeight="1" x14ac:dyDescent="0.45">
      <c r="A7" s="511" t="s">
        <v>73</v>
      </c>
      <c r="B7" s="510"/>
      <c r="C7" s="8">
        <f>SUM(C4:C5)-C6</f>
        <v>0</v>
      </c>
      <c r="D7" s="8">
        <f>SUM(D4:D5)-D6</f>
        <v>0</v>
      </c>
      <c r="E7" s="1"/>
      <c r="F7" s="1"/>
      <c r="G7" s="1"/>
      <c r="H7" s="1"/>
      <c r="O7" s="1"/>
      <c r="P7" s="1"/>
      <c r="Q7" s="1"/>
    </row>
    <row r="8" spans="1:19" ht="37.35" customHeight="1" x14ac:dyDescent="0.45">
      <c r="A8" s="1"/>
      <c r="B8" s="1"/>
      <c r="C8" s="1"/>
      <c r="D8" s="1"/>
      <c r="E8" s="1"/>
      <c r="F8" s="1"/>
      <c r="G8" s="1"/>
      <c r="H8" s="1"/>
      <c r="O8" s="1"/>
      <c r="P8" s="1"/>
      <c r="Q8" s="1"/>
    </row>
    <row r="9" spans="1:19" ht="37.35" customHeight="1" thickBot="1" x14ac:dyDescent="0.5">
      <c r="A9" s="531" t="s">
        <v>74</v>
      </c>
      <c r="B9" s="531"/>
      <c r="C9" s="531"/>
      <c r="D9" s="531"/>
      <c r="E9" s="531"/>
      <c r="F9" s="531"/>
      <c r="J9" s="531" t="s">
        <v>75</v>
      </c>
      <c r="K9" s="531"/>
      <c r="L9" s="531"/>
      <c r="M9" s="531"/>
      <c r="N9" s="531"/>
      <c r="O9" s="531"/>
      <c r="P9" s="531"/>
      <c r="Q9" s="23"/>
    </row>
    <row r="10" spans="1:19" ht="37.35" customHeight="1" x14ac:dyDescent="0.45">
      <c r="A10" s="535" t="s">
        <v>76</v>
      </c>
      <c r="B10" s="536"/>
      <c r="C10" s="14" t="s">
        <v>41</v>
      </c>
      <c r="D10" s="17" t="s">
        <v>42</v>
      </c>
      <c r="E10" s="535" t="s">
        <v>77</v>
      </c>
      <c r="F10" s="536"/>
      <c r="G10" s="14" t="s">
        <v>41</v>
      </c>
      <c r="H10" s="17" t="s">
        <v>42</v>
      </c>
      <c r="J10" s="501" t="s">
        <v>78</v>
      </c>
      <c r="K10" s="501"/>
      <c r="L10" s="12">
        <v>3</v>
      </c>
      <c r="M10" s="12">
        <v>5</v>
      </c>
      <c r="N10" s="49">
        <v>10</v>
      </c>
      <c r="O10" s="12">
        <v>15</v>
      </c>
      <c r="P10" s="16" t="s">
        <v>79</v>
      </c>
      <c r="Q10" s="43" t="s">
        <v>80</v>
      </c>
    </row>
    <row r="11" spans="1:19" ht="37.35" customHeight="1" x14ac:dyDescent="0.45">
      <c r="A11" s="533" t="s">
        <v>81</v>
      </c>
      <c r="B11" s="534"/>
      <c r="C11" s="19">
        <f>決算書概要!F$20+決算書概要!$F$12</f>
        <v>0</v>
      </c>
      <c r="D11" s="20">
        <f>決算書概要!G$20+決算書概要!$G$12</f>
        <v>0</v>
      </c>
      <c r="E11" s="511" t="s">
        <v>82</v>
      </c>
      <c r="F11" s="510"/>
      <c r="G11" s="15">
        <f>決算書概要!B$8</f>
        <v>0</v>
      </c>
      <c r="H11" s="18">
        <f>決算書概要!C$8</f>
        <v>0</v>
      </c>
      <c r="J11" s="532" t="s">
        <v>83</v>
      </c>
      <c r="K11" s="501"/>
      <c r="L11" s="13">
        <f>$D$14/L10</f>
        <v>0</v>
      </c>
      <c r="M11" s="13">
        <f>$D$14/M10</f>
        <v>0</v>
      </c>
      <c r="N11" s="50">
        <f>$D$14/N10</f>
        <v>0</v>
      </c>
      <c r="O11" s="13">
        <f>$D$14/O10</f>
        <v>0</v>
      </c>
      <c r="P11" s="24">
        <f>D7</f>
        <v>0</v>
      </c>
      <c r="Q11" s="44" t="e">
        <f>D14/P11</f>
        <v>#DIV/0!</v>
      </c>
    </row>
    <row r="12" spans="1:19" ht="37.35" customHeight="1" thickBot="1" x14ac:dyDescent="0.5">
      <c r="A12" s="507">
        <v>3</v>
      </c>
      <c r="B12" s="508"/>
      <c r="C12" s="56">
        <f>MAX(0,決算書概要!B5-(決算書概要!Q34/12*A12))</f>
        <v>0</v>
      </c>
      <c r="D12" s="57">
        <f>MAX(0,決算書概要!C5-(決算書概要!R34/12*A12))</f>
        <v>0</v>
      </c>
      <c r="E12" s="511" t="s">
        <v>84</v>
      </c>
      <c r="F12" s="510"/>
      <c r="G12" s="15">
        <f>決算書概要!B$13</f>
        <v>0</v>
      </c>
      <c r="H12" s="18">
        <f>決算書概要!C$13</f>
        <v>0</v>
      </c>
    </row>
    <row r="13" spans="1:19" ht="37.35" customHeight="1" thickBot="1" x14ac:dyDescent="0.5">
      <c r="A13" s="525" t="s">
        <v>85</v>
      </c>
      <c r="B13" s="526"/>
      <c r="C13" s="58">
        <f>G11+G12-G13</f>
        <v>0</v>
      </c>
      <c r="D13" s="59">
        <f>H11+H12-H13</f>
        <v>0</v>
      </c>
      <c r="E13" s="524" t="s">
        <v>86</v>
      </c>
      <c r="F13" s="524"/>
      <c r="G13" s="60">
        <f>決算書概要!F$5</f>
        <v>0</v>
      </c>
      <c r="H13" s="61">
        <f>決算書概要!G$5</f>
        <v>0</v>
      </c>
      <c r="I13" s="5"/>
      <c r="J13" s="416" t="s">
        <v>114</v>
      </c>
      <c r="K13" s="416"/>
      <c r="L13" s="416"/>
      <c r="M13" s="416"/>
      <c r="N13" s="416"/>
      <c r="O13" s="416"/>
      <c r="P13" s="416"/>
    </row>
    <row r="14" spans="1:19" ht="37.35" customHeight="1" thickBot="1" x14ac:dyDescent="0.5">
      <c r="A14" s="527" t="s">
        <v>87</v>
      </c>
      <c r="B14" s="528"/>
      <c r="C14" s="21">
        <f>MAX(0,C11-C12-C13)</f>
        <v>0</v>
      </c>
      <c r="D14" s="22">
        <f>MAX(0,D11-D12-D13)</f>
        <v>0</v>
      </c>
      <c r="I14" s="5"/>
      <c r="J14" s="436" t="s">
        <v>126</v>
      </c>
      <c r="K14" s="436"/>
      <c r="L14" s="436"/>
      <c r="M14" s="436"/>
      <c r="N14" s="436"/>
      <c r="O14" s="436"/>
      <c r="P14" s="436"/>
      <c r="Q14" s="436"/>
    </row>
    <row r="15" spans="1:19" ht="37.35" customHeight="1" x14ac:dyDescent="0.45">
      <c r="F15" s="2"/>
      <c r="G15" s="3"/>
      <c r="H15" s="2"/>
      <c r="I15" s="5"/>
      <c r="J15" s="436"/>
      <c r="K15" s="436"/>
      <c r="L15" s="436"/>
      <c r="M15" s="436"/>
      <c r="N15" s="436"/>
      <c r="O15" s="436"/>
      <c r="P15" s="436"/>
      <c r="Q15" s="436"/>
    </row>
    <row r="16" spans="1:19" ht="37.35" customHeight="1" x14ac:dyDescent="0.45">
      <c r="A16" s="521" t="s">
        <v>88</v>
      </c>
      <c r="B16" s="522"/>
      <c r="C16" s="522"/>
      <c r="D16" s="522"/>
      <c r="E16" s="522"/>
      <c r="F16" s="522"/>
      <c r="G16" s="522"/>
      <c r="H16" s="523"/>
      <c r="I16" s="4"/>
      <c r="J16" s="500" t="s">
        <v>115</v>
      </c>
      <c r="K16" s="500"/>
      <c r="L16" s="90" t="s">
        <v>116</v>
      </c>
      <c r="M16" s="90" t="s">
        <v>117</v>
      </c>
      <c r="N16" s="1"/>
      <c r="O16" s="504" t="s">
        <v>122</v>
      </c>
      <c r="P16" s="505"/>
      <c r="Q16" s="506"/>
    </row>
    <row r="17" spans="1:17" ht="37.35" customHeight="1" x14ac:dyDescent="0.45">
      <c r="A17" s="512" t="e" cm="1">
        <f t="array" ref="A17">_xlfn.IFS(AND(D7&gt;0,D14&gt;0,10&gt;=Q11),A22,AND(D7&gt;0,D14&gt;0,Q11&gt;10),A25,AND(D7&lt;0,D14&gt;0,Q11&lt;0),A28,AND(D7&gt;=0,0&gt;=D14,Q11=0),A31,AND(0&gt;D7,0&gt;=D14,Q11=0),A34)</f>
        <v>#DIV/0!</v>
      </c>
      <c r="B17" s="513"/>
      <c r="C17" s="513"/>
      <c r="D17" s="513"/>
      <c r="E17" s="513"/>
      <c r="F17" s="513"/>
      <c r="G17" s="513"/>
      <c r="H17" s="514"/>
      <c r="I17" s="4"/>
      <c r="J17" s="501" t="s">
        <v>118</v>
      </c>
      <c r="K17" s="501"/>
      <c r="L17" s="105">
        <f>C7</f>
        <v>0</v>
      </c>
      <c r="M17" s="105">
        <f>D7</f>
        <v>0</v>
      </c>
      <c r="N17" s="499" t="s">
        <v>121</v>
      </c>
      <c r="O17" s="502" t="s">
        <v>123</v>
      </c>
      <c r="P17" s="502"/>
      <c r="Q17" s="367">
        <f>(L19+M19)/2</f>
        <v>0</v>
      </c>
    </row>
    <row r="18" spans="1:17" ht="37.35" customHeight="1" x14ac:dyDescent="0.45">
      <c r="A18" s="515"/>
      <c r="B18" s="516"/>
      <c r="C18" s="516"/>
      <c r="D18" s="516"/>
      <c r="E18" s="516"/>
      <c r="F18" s="516"/>
      <c r="G18" s="516"/>
      <c r="H18" s="517"/>
      <c r="I18" s="23"/>
      <c r="J18" s="498" t="s">
        <v>119</v>
      </c>
      <c r="K18" s="423"/>
      <c r="L18" s="368">
        <f>C14/10</f>
        <v>0</v>
      </c>
      <c r="M18" s="368">
        <f>D14/10</f>
        <v>0</v>
      </c>
      <c r="N18" s="499"/>
      <c r="O18" s="503" t="s">
        <v>124</v>
      </c>
      <c r="P18" s="502"/>
      <c r="Q18" s="372"/>
    </row>
    <row r="19" spans="1:17" ht="37.35" customHeight="1" x14ac:dyDescent="0.45">
      <c r="A19" s="518"/>
      <c r="B19" s="519"/>
      <c r="C19" s="519"/>
      <c r="D19" s="519"/>
      <c r="E19" s="519"/>
      <c r="F19" s="519"/>
      <c r="G19" s="519"/>
      <c r="H19" s="520"/>
      <c r="I19" s="5"/>
      <c r="J19" s="498" t="s">
        <v>120</v>
      </c>
      <c r="K19" s="423"/>
      <c r="L19" s="87">
        <f>L17-L18</f>
        <v>0</v>
      </c>
      <c r="M19" s="87">
        <f>M17-M18</f>
        <v>0</v>
      </c>
      <c r="N19" s="1"/>
      <c r="O19" s="503" t="s">
        <v>125</v>
      </c>
      <c r="P19" s="502"/>
      <c r="Q19" s="367">
        <f>Q17-Q18</f>
        <v>0</v>
      </c>
    </row>
    <row r="20" spans="1:17" ht="37.35" customHeight="1" x14ac:dyDescent="0.45">
      <c r="I20" s="1"/>
      <c r="J20" s="1"/>
      <c r="K20" s="1"/>
      <c r="L20" s="1"/>
      <c r="M20" s="1"/>
      <c r="N20" s="1"/>
      <c r="O20" s="1"/>
      <c r="P20" s="1"/>
      <c r="Q20" s="1"/>
    </row>
    <row r="21" spans="1:17" ht="37.35" customHeight="1" x14ac:dyDescent="0.45">
      <c r="A21" s="521" t="s">
        <v>88</v>
      </c>
      <c r="B21" s="522"/>
      <c r="C21" s="522"/>
      <c r="D21" s="522"/>
      <c r="E21" s="522"/>
      <c r="F21" s="522"/>
      <c r="G21" s="522"/>
      <c r="H21" s="523"/>
      <c r="I21" s="1"/>
      <c r="J21" s="537"/>
      <c r="K21" s="537"/>
      <c r="L21" s="537"/>
      <c r="M21" s="537"/>
      <c r="N21" s="1"/>
      <c r="O21" s="1"/>
      <c r="P21" s="1"/>
      <c r="Q21" s="1"/>
    </row>
    <row r="22" spans="1:17" ht="37.35" customHeight="1" x14ac:dyDescent="0.45">
      <c r="A22" s="512" t="s">
        <v>89</v>
      </c>
      <c r="B22" s="513"/>
      <c r="C22" s="513"/>
      <c r="D22" s="513"/>
      <c r="E22" s="513"/>
      <c r="F22" s="513"/>
      <c r="G22" s="513"/>
      <c r="H22" s="514"/>
      <c r="I22" s="62" t="s">
        <v>90</v>
      </c>
      <c r="J22" s="502" t="s">
        <v>91</v>
      </c>
      <c r="K22" s="502"/>
      <c r="L22" s="502"/>
      <c r="M22" s="2"/>
      <c r="N22" s="2"/>
      <c r="O22" s="2"/>
      <c r="P22" s="2"/>
    </row>
    <row r="23" spans="1:17" ht="37.35" customHeight="1" x14ac:dyDescent="0.45">
      <c r="A23" s="515"/>
      <c r="B23" s="516"/>
      <c r="C23" s="516"/>
      <c r="D23" s="516"/>
      <c r="E23" s="516"/>
      <c r="F23" s="516"/>
      <c r="G23" s="516"/>
      <c r="H23" s="517"/>
      <c r="I23" s="62" t="s">
        <v>92</v>
      </c>
      <c r="J23" s="502" t="s">
        <v>91</v>
      </c>
      <c r="K23" s="502"/>
      <c r="L23" s="502"/>
      <c r="M23" s="2"/>
      <c r="N23" s="2"/>
      <c r="O23" s="2"/>
      <c r="P23" s="2"/>
    </row>
    <row r="24" spans="1:17" ht="37.35" customHeight="1" x14ac:dyDescent="0.45">
      <c r="A24" s="518"/>
      <c r="B24" s="519"/>
      <c r="C24" s="519"/>
      <c r="D24" s="519"/>
      <c r="E24" s="519"/>
      <c r="F24" s="519"/>
      <c r="G24" s="519"/>
      <c r="H24" s="520"/>
      <c r="I24" s="62" t="s">
        <v>93</v>
      </c>
      <c r="J24" s="502" t="s">
        <v>94</v>
      </c>
      <c r="K24" s="502"/>
      <c r="L24" s="502"/>
      <c r="M24" s="2"/>
      <c r="N24" s="2"/>
      <c r="O24" s="2"/>
      <c r="P24" s="2"/>
    </row>
    <row r="25" spans="1:17" ht="37.35" customHeight="1" x14ac:dyDescent="0.45">
      <c r="A25" s="512" t="s">
        <v>95</v>
      </c>
      <c r="B25" s="513"/>
      <c r="C25" s="513"/>
      <c r="D25" s="513"/>
      <c r="E25" s="513"/>
      <c r="F25" s="513"/>
      <c r="G25" s="513"/>
      <c r="H25" s="514"/>
      <c r="I25" s="62" t="s">
        <v>90</v>
      </c>
      <c r="J25" s="502" t="s">
        <v>91</v>
      </c>
      <c r="K25" s="502"/>
      <c r="L25" s="502"/>
    </row>
    <row r="26" spans="1:17" ht="37.35" customHeight="1" x14ac:dyDescent="0.45">
      <c r="A26" s="515"/>
      <c r="B26" s="516"/>
      <c r="C26" s="516"/>
      <c r="D26" s="516"/>
      <c r="E26" s="516"/>
      <c r="F26" s="516"/>
      <c r="G26" s="516"/>
      <c r="H26" s="517"/>
      <c r="I26" s="62" t="s">
        <v>92</v>
      </c>
      <c r="J26" s="502" t="s">
        <v>91</v>
      </c>
      <c r="K26" s="502"/>
      <c r="L26" s="502"/>
    </row>
    <row r="27" spans="1:17" ht="37.35" customHeight="1" x14ac:dyDescent="0.45">
      <c r="A27" s="518"/>
      <c r="B27" s="519"/>
      <c r="C27" s="519"/>
      <c r="D27" s="519"/>
      <c r="E27" s="519"/>
      <c r="F27" s="519"/>
      <c r="G27" s="519"/>
      <c r="H27" s="520"/>
      <c r="I27" s="62" t="s">
        <v>93</v>
      </c>
      <c r="J27" s="502" t="s">
        <v>96</v>
      </c>
      <c r="K27" s="502"/>
      <c r="L27" s="502"/>
    </row>
    <row r="28" spans="1:17" ht="37.35" customHeight="1" x14ac:dyDescent="0.45">
      <c r="A28" s="512" t="s">
        <v>97</v>
      </c>
      <c r="B28" s="513"/>
      <c r="C28" s="513"/>
      <c r="D28" s="513"/>
      <c r="E28" s="513"/>
      <c r="F28" s="513"/>
      <c r="G28" s="513"/>
      <c r="H28" s="514"/>
      <c r="I28" s="62" t="s">
        <v>90</v>
      </c>
      <c r="J28" s="502" t="s">
        <v>98</v>
      </c>
      <c r="K28" s="502"/>
      <c r="L28" s="502"/>
    </row>
    <row r="29" spans="1:17" ht="37.35" customHeight="1" x14ac:dyDescent="0.45">
      <c r="A29" s="515"/>
      <c r="B29" s="516"/>
      <c r="C29" s="516"/>
      <c r="D29" s="516"/>
      <c r="E29" s="516"/>
      <c r="F29" s="516"/>
      <c r="G29" s="516"/>
      <c r="H29" s="517"/>
      <c r="I29" s="62" t="s">
        <v>92</v>
      </c>
      <c r="J29" s="502" t="s">
        <v>91</v>
      </c>
      <c r="K29" s="502"/>
      <c r="L29" s="502"/>
    </row>
    <row r="30" spans="1:17" ht="37.35" customHeight="1" x14ac:dyDescent="0.45">
      <c r="A30" s="518"/>
      <c r="B30" s="519"/>
      <c r="C30" s="519"/>
      <c r="D30" s="519"/>
      <c r="E30" s="519"/>
      <c r="F30" s="519"/>
      <c r="G30" s="519"/>
      <c r="H30" s="520"/>
      <c r="I30" s="62" t="s">
        <v>93</v>
      </c>
      <c r="J30" s="502" t="s">
        <v>98</v>
      </c>
      <c r="K30" s="502"/>
      <c r="L30" s="502"/>
    </row>
    <row r="31" spans="1:17" ht="37.35" customHeight="1" x14ac:dyDescent="0.45">
      <c r="A31" s="512" t="s">
        <v>99</v>
      </c>
      <c r="B31" s="513"/>
      <c r="C31" s="513"/>
      <c r="D31" s="513"/>
      <c r="E31" s="513"/>
      <c r="F31" s="513"/>
      <c r="G31" s="513"/>
      <c r="H31" s="514"/>
      <c r="I31" s="62" t="s">
        <v>90</v>
      </c>
      <c r="J31" s="502" t="s">
        <v>100</v>
      </c>
      <c r="K31" s="502"/>
      <c r="L31" s="502"/>
    </row>
    <row r="32" spans="1:17" ht="37.35" customHeight="1" x14ac:dyDescent="0.45">
      <c r="A32" s="515"/>
      <c r="B32" s="516"/>
      <c r="C32" s="516"/>
      <c r="D32" s="516"/>
      <c r="E32" s="516"/>
      <c r="F32" s="516"/>
      <c r="G32" s="516"/>
      <c r="H32" s="517"/>
      <c r="I32" s="62" t="s">
        <v>92</v>
      </c>
      <c r="J32" s="502" t="s">
        <v>101</v>
      </c>
      <c r="K32" s="502"/>
      <c r="L32" s="502"/>
    </row>
    <row r="33" spans="1:12" ht="37.35" customHeight="1" x14ac:dyDescent="0.45">
      <c r="A33" s="518"/>
      <c r="B33" s="519"/>
      <c r="C33" s="519"/>
      <c r="D33" s="519"/>
      <c r="E33" s="519"/>
      <c r="F33" s="519"/>
      <c r="G33" s="519"/>
      <c r="H33" s="520"/>
      <c r="I33" s="62" t="s">
        <v>93</v>
      </c>
      <c r="J33" s="502">
        <v>0</v>
      </c>
      <c r="K33" s="502"/>
      <c r="L33" s="502"/>
    </row>
    <row r="34" spans="1:12" ht="37.35" customHeight="1" x14ac:dyDescent="0.45">
      <c r="A34" s="512" t="s">
        <v>102</v>
      </c>
      <c r="B34" s="513"/>
      <c r="C34" s="513"/>
      <c r="D34" s="513"/>
      <c r="E34" s="513"/>
      <c r="F34" s="513"/>
      <c r="G34" s="513"/>
      <c r="H34" s="514"/>
      <c r="I34" s="62" t="s">
        <v>90</v>
      </c>
      <c r="J34" s="502" t="s">
        <v>98</v>
      </c>
      <c r="K34" s="502"/>
      <c r="L34" s="502"/>
    </row>
    <row r="35" spans="1:12" ht="37.35" customHeight="1" x14ac:dyDescent="0.45">
      <c r="A35" s="515"/>
      <c r="B35" s="516"/>
      <c r="C35" s="516"/>
      <c r="D35" s="516"/>
      <c r="E35" s="516"/>
      <c r="F35" s="516"/>
      <c r="G35" s="516"/>
      <c r="H35" s="517"/>
      <c r="I35" s="62" t="s">
        <v>92</v>
      </c>
      <c r="J35" s="502" t="s">
        <v>101</v>
      </c>
      <c r="K35" s="502"/>
      <c r="L35" s="502"/>
    </row>
    <row r="36" spans="1:12" ht="37.35" customHeight="1" x14ac:dyDescent="0.45">
      <c r="A36" s="518"/>
      <c r="B36" s="519"/>
      <c r="C36" s="519"/>
      <c r="D36" s="519"/>
      <c r="E36" s="519"/>
      <c r="F36" s="519"/>
      <c r="G36" s="519"/>
      <c r="H36" s="520"/>
      <c r="I36" s="62" t="s">
        <v>93</v>
      </c>
      <c r="J36" s="502">
        <v>0</v>
      </c>
      <c r="K36" s="502"/>
      <c r="L36" s="502"/>
    </row>
  </sheetData>
  <sheetProtection algorithmName="SHA-512" hashValue="704f6Xtxi35Q4xra3a6CSA/Nr88+orgeLjG7nzBOcXEH/F0q9uekYpQIrcGEpgEGP7gvxyozztPkS29vPrwk5w==" saltValue="jM57oZ3jgnWU+g6+39GICA==" spinCount="100000" sheet="1" objects="1" scenarios="1"/>
  <mergeCells count="55">
    <mergeCell ref="J13:P13"/>
    <mergeCell ref="J34:L34"/>
    <mergeCell ref="J35:L35"/>
    <mergeCell ref="J36:L36"/>
    <mergeCell ref="A31:H33"/>
    <mergeCell ref="A34:H36"/>
    <mergeCell ref="J32:L32"/>
    <mergeCell ref="J33:L33"/>
    <mergeCell ref="J22:L22"/>
    <mergeCell ref="J23:L23"/>
    <mergeCell ref="J24:L24"/>
    <mergeCell ref="J25:L25"/>
    <mergeCell ref="J26:L26"/>
    <mergeCell ref="J27:L27"/>
    <mergeCell ref="J28:L28"/>
    <mergeCell ref="J29:L29"/>
    <mergeCell ref="J30:L30"/>
    <mergeCell ref="J31:L31"/>
    <mergeCell ref="J21:M21"/>
    <mergeCell ref="A25:H27"/>
    <mergeCell ref="A28:H30"/>
    <mergeCell ref="A21:H21"/>
    <mergeCell ref="A22:H24"/>
    <mergeCell ref="A3:B3"/>
    <mergeCell ref="A1:Q1"/>
    <mergeCell ref="J10:K10"/>
    <mergeCell ref="J11:K11"/>
    <mergeCell ref="A2:Q2"/>
    <mergeCell ref="J9:P9"/>
    <mergeCell ref="A11:B11"/>
    <mergeCell ref="E11:F11"/>
    <mergeCell ref="A9:F9"/>
    <mergeCell ref="A4:B4"/>
    <mergeCell ref="A5:B5"/>
    <mergeCell ref="A10:B10"/>
    <mergeCell ref="E10:F10"/>
    <mergeCell ref="A12:B12"/>
    <mergeCell ref="A6:B6"/>
    <mergeCell ref="A7:B7"/>
    <mergeCell ref="A17:H19"/>
    <mergeCell ref="A16:H16"/>
    <mergeCell ref="E12:F12"/>
    <mergeCell ref="E13:F13"/>
    <mergeCell ref="A13:B13"/>
    <mergeCell ref="A14:B14"/>
    <mergeCell ref="J18:K18"/>
    <mergeCell ref="J19:K19"/>
    <mergeCell ref="N17:N18"/>
    <mergeCell ref="J14:Q15"/>
    <mergeCell ref="J16:K16"/>
    <mergeCell ref="J17:K17"/>
    <mergeCell ref="O17:P17"/>
    <mergeCell ref="O18:P18"/>
    <mergeCell ref="O19:P19"/>
    <mergeCell ref="O16:Q16"/>
  </mergeCells>
  <phoneticPr fontId="3"/>
  <printOptions horizontalCentered="1" verticalCentered="1"/>
  <pageMargins left="0.39370078740157483" right="0.39370078740157483" top="0.39370078740157483" bottom="0.39370078740157483" header="0.19685039370078741" footer="0.11811023622047245"/>
  <pageSetup paperSize="8" scale="67"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2cf00f52-516e-49d3-9cbe-5e37d0291469">
      <UserInfo>
        <DisplayName/>
        <AccountId xsi:nil="true"/>
        <AccountType/>
      </UserInfo>
    </SharedWithUsers>
    <lcf76f155ced4ddcb4097134ff3c332f xmlns="61330dfc-7723-47cf-b120-8d2e1c1c0712">
      <Terms xmlns="http://schemas.microsoft.com/office/infopath/2007/PartnerControls"/>
    </lcf76f155ced4ddcb4097134ff3c332f>
    <TaxCatchAll xmlns="2cf00f52-516e-49d3-9cbe-5e37d029146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779CF74181A384CA71F8BC4814CAFCA" ma:contentTypeVersion="16" ma:contentTypeDescription="新しいドキュメントを作成します。" ma:contentTypeScope="" ma:versionID="8d80dedb45d4b51f1a7cd97faddf8b60">
  <xsd:schema xmlns:xsd="http://www.w3.org/2001/XMLSchema" xmlns:xs="http://www.w3.org/2001/XMLSchema" xmlns:p="http://schemas.microsoft.com/office/2006/metadata/properties" xmlns:ns2="2cf00f52-516e-49d3-9cbe-5e37d0291469" xmlns:ns3="61330dfc-7723-47cf-b120-8d2e1c1c0712" targetNamespace="http://schemas.microsoft.com/office/2006/metadata/properties" ma:root="true" ma:fieldsID="caf6bddec5807cca8c41f018a1d796a2" ns2:_="" ns3:_="">
    <xsd:import namespace="2cf00f52-516e-49d3-9cbe-5e37d0291469"/>
    <xsd:import namespace="61330dfc-7723-47cf-b120-8d2e1c1c071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f00f52-516e-49d3-9cbe-5e37d0291469"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1aa3ecb6-ff8c-4efa-8f0a-5f392f43564b}" ma:internalName="TaxCatchAll" ma:showField="CatchAllData" ma:web="2cf00f52-516e-49d3-9cbe-5e37d029146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1330dfc-7723-47cf-b120-8d2e1c1c071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67d950f-6ac1-4c2b-a0c6-5f1bb51b4c2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6E8A4B-20B1-41EF-9915-C6BE52C13E4F}">
  <ds:schemaRefs>
    <ds:schemaRef ds:uri="http://schemas.microsoft.com/sharepoint/v3/contenttype/forms"/>
  </ds:schemaRefs>
</ds:datastoreItem>
</file>

<file path=customXml/itemProps2.xml><?xml version="1.0" encoding="utf-8"?>
<ds:datastoreItem xmlns:ds="http://schemas.openxmlformats.org/officeDocument/2006/customXml" ds:itemID="{33348448-EE7B-40DA-937D-775570FD68E4}">
  <ds:schemaRefs>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2cf00f52-516e-49d3-9cbe-5e37d0291469"/>
    <ds:schemaRef ds:uri="http://schemas.openxmlformats.org/package/2006/metadata/core-properties"/>
    <ds:schemaRef ds:uri="http://purl.org/dc/elements/1.1/"/>
    <ds:schemaRef ds:uri="61330dfc-7723-47cf-b120-8d2e1c1c0712"/>
    <ds:schemaRef ds:uri="http://purl.org/dc/dcmitype/"/>
    <ds:schemaRef ds:uri="http://purl.org/dc/terms/"/>
  </ds:schemaRefs>
</ds:datastoreItem>
</file>

<file path=customXml/itemProps3.xml><?xml version="1.0" encoding="utf-8"?>
<ds:datastoreItem xmlns:ds="http://schemas.openxmlformats.org/officeDocument/2006/customXml" ds:itemID="{B97F8447-8560-4890-BC05-C0809C620F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f00f52-516e-49d3-9cbe-5e37d0291469"/>
    <ds:schemaRef ds:uri="61330dfc-7723-47cf-b120-8d2e1c1c07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表紙</vt:lpstr>
      <vt:lpstr>決算書概要</vt:lpstr>
      <vt:lpstr>改善案①</vt:lpstr>
      <vt:lpstr>④保障額診断（業績悪化の補填資金）</vt:lpstr>
      <vt:lpstr>改善案②</vt:lpstr>
      <vt:lpstr>改善案③</vt:lpstr>
      <vt:lpstr>改善案④</vt:lpstr>
      <vt:lpstr>キャッシュフロー分析</vt:lpstr>
      <vt:lpstr>'④保障額診断（業績悪化の補填資金）'!Print_Area</vt:lpstr>
      <vt:lpstr>キャッシュフロー分析!Print_Area</vt:lpstr>
      <vt:lpstr>改善案①!Print_Area</vt:lpstr>
      <vt:lpstr>改善案②!Print_Area</vt:lpstr>
      <vt:lpstr>改善案③!Print_Area</vt:lpstr>
      <vt:lpstr>決算書概要!Print_Area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hitoshiwatanabe</dc:creator>
  <cp:keywords/>
  <dc:description/>
  <cp:lastModifiedBy>A433</cp:lastModifiedBy>
  <cp:revision/>
  <cp:lastPrinted>2024-09-16T05:19:39Z</cp:lastPrinted>
  <dcterms:created xsi:type="dcterms:W3CDTF">2018-10-12T11:58:49Z</dcterms:created>
  <dcterms:modified xsi:type="dcterms:W3CDTF">2024-09-18T04:25:04Z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0x0101003779CF74181A384CA71F8BC4814CAFCA</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MediaServiceImageTags">
    <vt:lpwstr/>
  </property>
</Properties>
</file>