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webma\Dropbox\1_株式会社HELLO base\11_フォーマット\02_リスクマネジメントシート\"/>
    </mc:Choice>
  </mc:AlternateContent>
  <xr:revisionPtr revIDLastSave="0" documentId="13_ncr:1_{FAE5AF0B-10C4-451E-8A59-51711741D9D0}" xr6:coauthVersionLast="47" xr6:coauthVersionMax="47" xr10:uidLastSave="{00000000-0000-0000-0000-000000000000}"/>
  <bookViews>
    <workbookView xWindow="-108" yWindow="-108" windowWidth="23256" windowHeight="12456" tabRatio="596" activeTab="1" xr2:uid="{00000000-000D-0000-FFFF-FFFF00000000}"/>
  </bookViews>
  <sheets>
    <sheet name="チェックシート" sheetId="46" r:id="rId1"/>
    <sheet name="表紙" sheetId="14" r:id="rId2"/>
    <sheet name="①リスクマネジメントの全体像" sheetId="35" r:id="rId3"/>
    <sheet name="参考）リスクマップ" sheetId="36" r:id="rId4"/>
    <sheet name="参考）リスクマネジメント対応策" sheetId="37" r:id="rId5"/>
    <sheet name="②決算書概要" sheetId="41" r:id="rId6"/>
    <sheet name="③決算書サマリBS" sheetId="44" r:id="rId7"/>
    <sheet name="④決算書サマリPL" sheetId="45" r:id="rId8"/>
    <sheet name="⑤保障額提案サマリ" sheetId="40" r:id="rId9"/>
    <sheet name="⑥保障額診断（借入金返済資金）" sheetId="10" r:id="rId10"/>
    <sheet name="⑦保障額診断（死亡退職金・転職準備・事業清算までの運転資金" sheetId="33" r:id="rId11"/>
    <sheet name="④保障額診断（業績悪化の補填資金）" sheetId="34" state="hidden" r:id="rId12"/>
    <sheet name="⑧保険料原資について" sheetId="43" r:id="rId13"/>
  </sheets>
  <definedNames>
    <definedName name="_Key1" localSheetId="11" hidden="1">#REF!</definedName>
    <definedName name="_Key1" localSheetId="9" hidden="1">#REF!</definedName>
    <definedName name="_Key1" localSheetId="10" hidden="1">#REF!</definedName>
    <definedName name="_Key1" localSheetId="12" hidden="1">#REF!</definedName>
    <definedName name="_Key2" localSheetId="11" hidden="1">#REF!</definedName>
    <definedName name="_Key2" localSheetId="9" hidden="1">#REF!</definedName>
    <definedName name="_Key2" localSheetId="10" hidden="1">#REF!</definedName>
    <definedName name="_Key2" localSheetId="12" hidden="1">#REF!</definedName>
    <definedName name="_Order1" hidden="1">255</definedName>
    <definedName name="_Order2" hidden="1">255</definedName>
    <definedName name="ai" localSheetId="11" hidden="1">#REF!</definedName>
    <definedName name="ai" localSheetId="9" hidden="1">#REF!</definedName>
    <definedName name="ai" localSheetId="10" hidden="1">#REF!</definedName>
    <definedName name="ai" localSheetId="12" hidden="1">#REF!</definedName>
    <definedName name="aii" localSheetId="11" hidden="1">#REF!</definedName>
    <definedName name="aii" localSheetId="9" hidden="1">#REF!</definedName>
    <definedName name="aii" localSheetId="10" hidden="1">#REF!</definedName>
    <definedName name="aii" localSheetId="12" hidden="1">#REF!</definedName>
    <definedName name="b" localSheetId="11" hidden="1">#REF!</definedName>
    <definedName name="b" localSheetId="9" hidden="1">#REF!</definedName>
    <definedName name="b" localSheetId="10" hidden="1">#REF!</definedName>
    <definedName name="b" localSheetId="12" hidden="1">#REF!</definedName>
    <definedName name="credo" localSheetId="11" hidden="1">#REF!</definedName>
    <definedName name="credo" localSheetId="9" hidden="1">#REF!</definedName>
    <definedName name="credo" localSheetId="10" hidden="1">#REF!</definedName>
    <definedName name="credo" localSheetId="12" hidden="1">#REF!</definedName>
    <definedName name="ｄｗｄｗｄｗｄ" localSheetId="11" hidden="1">#REF!</definedName>
    <definedName name="ｄｗｄｗｄｗｄ" localSheetId="9" hidden="1">#REF!</definedName>
    <definedName name="ｄｗｄｗｄｗｄ" localSheetId="10" hidden="1">#REF!</definedName>
    <definedName name="ｄｗｄｗｄｗｄ" localSheetId="12" hidden="1">#REF!</definedName>
    <definedName name="j" localSheetId="11" hidden="1">#REF!</definedName>
    <definedName name="j" localSheetId="9" hidden="1">#REF!</definedName>
    <definedName name="j" localSheetId="10" hidden="1">#REF!</definedName>
    <definedName name="j" localSheetId="12" hidden="1">#REF!</definedName>
    <definedName name="ＫＫＫＫ" hidden="1">#REF!</definedName>
    <definedName name="K総務" hidden="1">#REF!</definedName>
    <definedName name="_xlnm.Print_Area" localSheetId="2">①リスクマネジメントの全体像!$A$1:$Q$26</definedName>
    <definedName name="_xlnm.Print_Area" localSheetId="5">②決算書概要!$A$1:$S$37</definedName>
    <definedName name="_xlnm.Print_Area" localSheetId="6">③決算書サマリBS!$A$1:$Q$23</definedName>
    <definedName name="_xlnm.Print_Area" localSheetId="7">④決算書サマリPL!$A$1:$Q$24</definedName>
    <definedName name="_xlnm.Print_Area" localSheetId="11">'④保障額診断（業績悪化の補填資金）'!$A$1:$Q$23</definedName>
    <definedName name="_xlnm.Print_Area" localSheetId="8">⑤保障額提案サマリ!$A$1:$Q$23</definedName>
    <definedName name="_xlnm.Print_Area" localSheetId="9">'⑥保障額診断（借入金返済資金）'!$A$1:$Q$23</definedName>
    <definedName name="_xlnm.Print_Area" localSheetId="12">⑧保険料原資について!$A$1:$Q$19</definedName>
    <definedName name="_xlnm.Print_Area" localSheetId="3">'参考）リスクマップ'!$A$1:$AN$30</definedName>
    <definedName name="_xlnm.Print_Area" localSheetId="4">'参考）リスクマネジメント対応策'!$A$1:$AM$29</definedName>
    <definedName name="wq" localSheetId="11" hidden="1">#REF!</definedName>
    <definedName name="wq" localSheetId="9" hidden="1">#REF!</definedName>
    <definedName name="wq" localSheetId="10" hidden="1">#REF!</definedName>
    <definedName name="wq" localSheetId="12" hidden="1">#REF!</definedName>
    <definedName name="ｙ" localSheetId="11" hidden="1">#REF!</definedName>
    <definedName name="ｙ" localSheetId="9" hidden="1">#REF!</definedName>
    <definedName name="ｙ" localSheetId="10" hidden="1">#REF!</definedName>
    <definedName name="ｙ" localSheetId="12" hidden="1">#REF!</definedName>
    <definedName name="あ" localSheetId="11" hidden="1">#REF!</definedName>
    <definedName name="あ" localSheetId="9" hidden="1">#REF!</definedName>
    <definedName name="あ" localSheetId="10" hidden="1">#REF!</definedName>
    <definedName name="あ" localSheetId="12" hidden="1">#REF!</definedName>
    <definedName name="ああ" localSheetId="11" hidden="1">#REF!</definedName>
    <definedName name="ああ" localSheetId="9" hidden="1">#REF!</definedName>
    <definedName name="ああ" localSheetId="10" hidden="1">#REF!</definedName>
    <definedName name="ああ" localSheetId="12" hidden="1">#REF!</definedName>
    <definedName name="ああああ" localSheetId="11" hidden="1">#REF!</definedName>
    <definedName name="ああああ" localSheetId="9" hidden="1">#REF!</definedName>
    <definedName name="ああああ" localSheetId="10" hidden="1">#REF!</definedName>
    <definedName name="ああああ" localSheetId="12" hidden="1">#REF!</definedName>
    <definedName name="ああああああああああ" localSheetId="11" hidden="1">#REF!</definedName>
    <definedName name="ああああああああああ" localSheetId="9" hidden="1">#REF!</definedName>
    <definedName name="ああああああああああ" localSheetId="10" hidden="1">#REF!</definedName>
    <definedName name="ああああああああああ" localSheetId="12" hidden="1">#REF!</definedName>
    <definedName name="あああああああああああああ" localSheetId="11" hidden="1">#REF!</definedName>
    <definedName name="あああああああああああああ" localSheetId="9" hidden="1">#REF!</definedName>
    <definedName name="あああああああああああああ" localSheetId="10" hidden="1">#REF!</definedName>
    <definedName name="あああああああああああああ" localSheetId="12" hidden="1">#REF!</definedName>
    <definedName name="い" hidden="1">#REF!</definedName>
    <definedName name="ぉ" localSheetId="11" hidden="1">#REF!</definedName>
    <definedName name="ぉ" localSheetId="9" hidden="1">#REF!</definedName>
    <definedName name="ぉ" localSheetId="10" hidden="1">#REF!</definedName>
    <definedName name="ぉ" localSheetId="12" hidden="1">#REF!</definedName>
    <definedName name="さ" localSheetId="11" hidden="1">#REF!</definedName>
    <definedName name="さ" localSheetId="9" hidden="1">#REF!</definedName>
    <definedName name="さ" localSheetId="10" hidden="1">#REF!</definedName>
    <definedName name="さ" localSheetId="12" hidden="1">#REF!</definedName>
    <definedName name="ささあさっさ" localSheetId="11" hidden="1">#REF!</definedName>
    <definedName name="ささあさっさ" localSheetId="9" hidden="1">#REF!</definedName>
    <definedName name="ささあさっさ" localSheetId="10" hidden="1">#REF!</definedName>
    <definedName name="ささあさっさ" localSheetId="12" hidden="1">#REF!</definedName>
    <definedName name="じょあき" localSheetId="11" hidden="1">#REF!</definedName>
    <definedName name="じょあき" localSheetId="9" hidden="1">#REF!</definedName>
    <definedName name="じょあき" localSheetId="10" hidden="1">#REF!</definedName>
    <definedName name="じょあき" localSheetId="12" hidden="1">#REF!</definedName>
    <definedName name="っさささ" localSheetId="11" hidden="1">#REF!</definedName>
    <definedName name="っさささ" localSheetId="9" hidden="1">#REF!</definedName>
    <definedName name="っさささ" localSheetId="10" hidden="1">#REF!</definedName>
    <definedName name="っさささ" localSheetId="12" hidden="1">#REF!</definedName>
    <definedName name="っさささささ" localSheetId="11" hidden="1">#REF!</definedName>
    <definedName name="っさささささ" localSheetId="9" hidden="1">#REF!</definedName>
    <definedName name="っさささささ" localSheetId="10" hidden="1">#REF!</definedName>
    <definedName name="っさささささ" localSheetId="12" hidden="1">#REF!</definedName>
    <definedName name="井藤" localSheetId="11" hidden="1">#REF!</definedName>
    <definedName name="井藤" localSheetId="9" hidden="1">#REF!</definedName>
    <definedName name="井藤" localSheetId="10" hidden="1">#REF!</definedName>
    <definedName name="井藤" localSheetId="12" hidden="1">#REF!</definedName>
    <definedName name="三國" localSheetId="11" hidden="1">#REF!</definedName>
    <definedName name="三國" localSheetId="9" hidden="1">#REF!</definedName>
    <definedName name="三國" localSheetId="10" hidden="1">#REF!</definedName>
    <definedName name="三國" localSheetId="12" hidden="1">#REF!</definedName>
    <definedName name="他お" localSheetId="11" hidden="1">#REF!</definedName>
    <definedName name="他お" localSheetId="9" hidden="1">#REF!</definedName>
    <definedName name="他お" localSheetId="10" hidden="1">#REF!</definedName>
    <definedName name="他お" localSheetId="12" hidden="1">#REF!</definedName>
    <definedName name="奈良井" hidden="1">#REF!</definedName>
    <definedName name="名前の重複" localSheetId="11" hidden="1">#REF!</definedName>
    <definedName name="名前の重複" localSheetId="9" hidden="1">#REF!</definedName>
    <definedName name="名前の重複" localSheetId="10" hidden="1">#REF!</definedName>
    <definedName name="名前の重複" localSheetId="12" hidden="1">#REF!</definedName>
    <definedName name="明日" localSheetId="11" hidden="1">#REF!</definedName>
    <definedName name="明日" localSheetId="9" hidden="1">#REF!</definedName>
    <definedName name="明日" localSheetId="10" hidden="1">#REF!</definedName>
    <definedName name="明日" localSheetId="12"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4" i="46" l="1"/>
  <c r="O4" i="40"/>
  <c r="AD2" i="46"/>
  <c r="AD3" i="46" s="1"/>
  <c r="A4" i="46"/>
  <c r="A5" i="46" s="1"/>
  <c r="A6" i="46" s="1"/>
  <c r="A7" i="46" s="1"/>
  <c r="A8" i="46" s="1"/>
  <c r="A3" i="46"/>
  <c r="F5" i="41"/>
  <c r="R37" i="41"/>
  <c r="L11" i="41" s="1"/>
  <c r="Q37" i="41"/>
  <c r="E12" i="45" s="1"/>
  <c r="L37" i="41"/>
  <c r="M37" i="41" s="1"/>
  <c r="K37" i="41"/>
  <c r="J37" i="41"/>
  <c r="S36" i="41"/>
  <c r="L36" i="41"/>
  <c r="P15" i="45" s="1"/>
  <c r="K36" i="41"/>
  <c r="G15" i="45" s="1"/>
  <c r="J36" i="41"/>
  <c r="D36" i="41"/>
  <c r="S35" i="41"/>
  <c r="L35" i="41"/>
  <c r="M35" i="41" s="1"/>
  <c r="K35" i="41"/>
  <c r="J35" i="41"/>
  <c r="S34" i="41"/>
  <c r="L34" i="41"/>
  <c r="K34" i="41"/>
  <c r="G8" i="45" s="1"/>
  <c r="J34" i="41"/>
  <c r="C34" i="41"/>
  <c r="B34" i="41"/>
  <c r="S33" i="41"/>
  <c r="J33" i="41"/>
  <c r="D33" i="41"/>
  <c r="S32" i="41"/>
  <c r="D32" i="41"/>
  <c r="S31" i="41"/>
  <c r="M31" i="41"/>
  <c r="D31" i="41"/>
  <c r="S30" i="41"/>
  <c r="M30" i="41"/>
  <c r="D30" i="41"/>
  <c r="S29" i="41"/>
  <c r="M29" i="41"/>
  <c r="D29" i="41"/>
  <c r="S28" i="41"/>
  <c r="M28" i="41"/>
  <c r="D28" i="41"/>
  <c r="S27" i="41"/>
  <c r="M27" i="41"/>
  <c r="D27" i="41"/>
  <c r="C27" i="41"/>
  <c r="B27" i="41"/>
  <c r="S26" i="41"/>
  <c r="D26" i="41"/>
  <c r="S25" i="41"/>
  <c r="H25" i="41"/>
  <c r="D25" i="41"/>
  <c r="S24" i="41"/>
  <c r="H24" i="41"/>
  <c r="C24" i="41"/>
  <c r="B24" i="41"/>
  <c r="S23" i="41"/>
  <c r="M23" i="41"/>
  <c r="H23" i="41"/>
  <c r="D23" i="41"/>
  <c r="S22" i="41"/>
  <c r="H22" i="41"/>
  <c r="D22" i="41"/>
  <c r="S21" i="41"/>
  <c r="M21" i="41"/>
  <c r="D21" i="41"/>
  <c r="S20" i="41"/>
  <c r="G20" i="41"/>
  <c r="F20" i="41"/>
  <c r="D20" i="41"/>
  <c r="S19" i="41"/>
  <c r="L19" i="41"/>
  <c r="K19" i="41"/>
  <c r="H19" i="41"/>
  <c r="S18" i="41"/>
  <c r="M18" i="41"/>
  <c r="H18" i="41"/>
  <c r="C18" i="41"/>
  <c r="B18" i="41"/>
  <c r="S17" i="41"/>
  <c r="M17" i="41"/>
  <c r="H17" i="41"/>
  <c r="D17" i="41"/>
  <c r="S16" i="41"/>
  <c r="L16" i="41"/>
  <c r="K16" i="41"/>
  <c r="H16" i="41"/>
  <c r="D16" i="41"/>
  <c r="S15" i="41"/>
  <c r="M15" i="41"/>
  <c r="D15" i="41"/>
  <c r="S14" i="41"/>
  <c r="M14" i="41"/>
  <c r="G14" i="41"/>
  <c r="F14" i="41"/>
  <c r="D14" i="41"/>
  <c r="S13" i="41"/>
  <c r="M13" i="41"/>
  <c r="H13" i="41"/>
  <c r="C13" i="41"/>
  <c r="B13" i="41"/>
  <c r="S12" i="41"/>
  <c r="H12" i="41"/>
  <c r="D12" i="41"/>
  <c r="S11" i="41"/>
  <c r="H11" i="41"/>
  <c r="D11" i="41"/>
  <c r="S10" i="41"/>
  <c r="H10" i="41"/>
  <c r="S9" i="41"/>
  <c r="H9" i="41"/>
  <c r="D9" i="41"/>
  <c r="S8" i="41"/>
  <c r="L8" i="41"/>
  <c r="K8" i="41"/>
  <c r="H8" i="41"/>
  <c r="C8" i="41"/>
  <c r="B8" i="41"/>
  <c r="S7" i="41"/>
  <c r="L7" i="41"/>
  <c r="K7" i="41"/>
  <c r="H7" i="41"/>
  <c r="D7" i="41"/>
  <c r="S6" i="41"/>
  <c r="M6" i="41"/>
  <c r="H6" i="41"/>
  <c r="D6" i="41"/>
  <c r="S5" i="41"/>
  <c r="M5" i="41"/>
  <c r="G5" i="41"/>
  <c r="C5" i="41"/>
  <c r="B5" i="41"/>
  <c r="S4" i="41"/>
  <c r="M4" i="41"/>
  <c r="H4" i="41"/>
  <c r="D4" i="41"/>
  <c r="S3" i="41"/>
  <c r="M3" i="41"/>
  <c r="H3" i="41"/>
  <c r="D3" i="41"/>
  <c r="G18" i="45"/>
  <c r="P21" i="45"/>
  <c r="G21" i="45"/>
  <c r="G12" i="45"/>
  <c r="J10" i="45"/>
  <c r="A10" i="45"/>
  <c r="X7" i="44"/>
  <c r="T7" i="44"/>
  <c r="K11" i="41" l="1"/>
  <c r="M34" i="41"/>
  <c r="M11" i="41"/>
  <c r="L9" i="41"/>
  <c r="M8" i="41"/>
  <c r="K9" i="41"/>
  <c r="K10" i="41" s="1"/>
  <c r="K12" i="41" s="1"/>
  <c r="M19" i="41"/>
  <c r="M7" i="41"/>
  <c r="H20" i="41"/>
  <c r="U9" i="44"/>
  <c r="F15" i="41"/>
  <c r="G15" i="41"/>
  <c r="H14" i="41"/>
  <c r="G21" i="41"/>
  <c r="C35" i="41"/>
  <c r="B35" i="41"/>
  <c r="T6" i="44" s="1"/>
  <c r="D34" i="41"/>
  <c r="D18" i="41"/>
  <c r="D13" i="41"/>
  <c r="B10" i="41"/>
  <c r="B19" i="41" s="1"/>
  <c r="D8" i="41"/>
  <c r="D5" i="41"/>
  <c r="M16" i="41"/>
  <c r="K20" i="41"/>
  <c r="K22" i="41" s="1"/>
  <c r="K24" i="41" s="1"/>
  <c r="H5" i="41"/>
  <c r="H15" i="41"/>
  <c r="M9" i="41"/>
  <c r="L10" i="41"/>
  <c r="D24" i="41"/>
  <c r="M36" i="41"/>
  <c r="S37" i="41"/>
  <c r="F21" i="41"/>
  <c r="H21" i="41" s="1"/>
  <c r="C10" i="41"/>
  <c r="F4" i="45"/>
  <c r="P8" i="45"/>
  <c r="Y9" i="44"/>
  <c r="P18" i="45"/>
  <c r="U8" i="44"/>
  <c r="P12" i="45"/>
  <c r="O4" i="45"/>
  <c r="B37" i="41" l="1"/>
  <c r="D35" i="41"/>
  <c r="T5" i="44"/>
  <c r="L12" i="41"/>
  <c r="M10" i="41"/>
  <c r="C19" i="41"/>
  <c r="D10" i="41"/>
  <c r="F35" i="41"/>
  <c r="F37" i="41" s="1"/>
  <c r="G23" i="45"/>
  <c r="E22" i="45"/>
  <c r="N12" i="45"/>
  <c r="X5" i="44"/>
  <c r="U10" i="44" l="1"/>
  <c r="L20" i="41"/>
  <c r="M12" i="41"/>
  <c r="C37" i="41"/>
  <c r="D19" i="41"/>
  <c r="Y8" i="44"/>
  <c r="X6" i="44"/>
  <c r="N22" i="45"/>
  <c r="D37" i="41" l="1"/>
  <c r="G35" i="41"/>
  <c r="M20" i="41"/>
  <c r="L22" i="41"/>
  <c r="L24" i="41" l="1"/>
  <c r="M24" i="41" s="1"/>
  <c r="M22" i="41"/>
  <c r="H35" i="41"/>
  <c r="G37" i="41"/>
  <c r="H37" i="41" s="1"/>
  <c r="Y10" i="44"/>
  <c r="P23" i="45" l="1"/>
  <c r="P24" i="45" l="1"/>
  <c r="G24" i="45"/>
  <c r="N24" i="45"/>
  <c r="E24" i="45"/>
  <c r="G19" i="45"/>
  <c r="P19" i="45"/>
  <c r="G16" i="45"/>
  <c r="E14" i="45"/>
  <c r="P13" i="45"/>
  <c r="N14" i="45"/>
  <c r="G13" i="45"/>
  <c r="P16" i="45"/>
  <c r="G10" i="45"/>
  <c r="C10" i="45"/>
  <c r="C12" i="45" s="1"/>
  <c r="P10" i="45"/>
  <c r="Q4" i="45"/>
  <c r="H4" i="45"/>
  <c r="N23" i="44"/>
  <c r="N22" i="44"/>
  <c r="N21" i="44"/>
  <c r="E23" i="44"/>
  <c r="E22" i="44"/>
  <c r="E21" i="44"/>
  <c r="L10" i="45" l="1"/>
  <c r="L12" i="45" s="1"/>
  <c r="D23" i="10" l="1"/>
  <c r="J7" i="33"/>
  <c r="E8" i="10"/>
  <c r="B22" i="10"/>
  <c r="G22" i="10" s="1"/>
  <c r="N9" i="10"/>
  <c r="N8" i="10"/>
  <c r="N7" i="10"/>
  <c r="N6" i="10"/>
  <c r="N5" i="10"/>
  <c r="B20" i="10"/>
  <c r="G20" i="10" s="1"/>
  <c r="B19" i="10"/>
  <c r="J19" i="33"/>
  <c r="B21" i="10" l="1"/>
  <c r="G21" i="10" s="1"/>
  <c r="B18" i="10"/>
  <c r="H13" i="43" l="1"/>
  <c r="G13" i="43"/>
  <c r="H12" i="43"/>
  <c r="G12" i="43"/>
  <c r="D12" i="43"/>
  <c r="C12" i="43"/>
  <c r="H11" i="43"/>
  <c r="G11" i="43"/>
  <c r="D11" i="43"/>
  <c r="C11" i="43"/>
  <c r="D5" i="43"/>
  <c r="C5" i="43"/>
  <c r="D4" i="43"/>
  <c r="C4" i="43"/>
  <c r="C6" i="43" s="1"/>
  <c r="D6" i="43" l="1"/>
  <c r="D7" i="43" s="1"/>
  <c r="C13" i="43"/>
  <c r="C14" i="43" s="1"/>
  <c r="L18" i="43" s="1"/>
  <c r="D13" i="43"/>
  <c r="D14" i="43" s="1"/>
  <c r="O11" i="43" s="1"/>
  <c r="C7" i="43"/>
  <c r="L17" i="43" s="1"/>
  <c r="L19" i="43" l="1"/>
  <c r="N11" i="43"/>
  <c r="M11" i="43"/>
  <c r="P11" i="43"/>
  <c r="Q11" i="43" s="1"/>
  <c r="A17" i="43" s="1" a="1"/>
  <c r="A17" i="43" s="1"/>
  <c r="M17" i="43"/>
  <c r="L11" i="43"/>
  <c r="M18" i="43"/>
  <c r="M19" i="43" l="1"/>
  <c r="Q17" i="43" s="1"/>
  <c r="Q19" i="43" s="1"/>
  <c r="X7" i="41" l="1"/>
  <c r="X8" i="41"/>
  <c r="X9" i="41"/>
  <c r="V11" i="41"/>
  <c r="W11" i="41"/>
  <c r="X11" i="41"/>
  <c r="V21" i="41"/>
  <c r="W21" i="41"/>
  <c r="V22" i="41"/>
  <c r="W22" i="41"/>
  <c r="V23" i="41"/>
  <c r="W23" i="41"/>
  <c r="V25" i="41"/>
  <c r="W25" i="41"/>
  <c r="F39" i="41"/>
  <c r="F40" i="41" s="1"/>
  <c r="G39" i="41"/>
  <c r="Q40" i="41"/>
  <c r="R40" i="41"/>
  <c r="G40" i="41" l="1"/>
  <c r="O12" i="40" l="1"/>
  <c r="N37" i="40"/>
  <c r="M35" i="40" l="1"/>
  <c r="L36" i="40"/>
  <c r="J35" i="40"/>
  <c r="K35" i="40"/>
  <c r="L35" i="40"/>
  <c r="N35" i="40"/>
  <c r="P35" i="40"/>
  <c r="G19" i="10" l="1"/>
  <c r="P7" i="33"/>
  <c r="E9" i="10" s="1"/>
  <c r="O6" i="40" s="1"/>
  <c r="N11" i="10" l="1"/>
  <c r="B19" i="33"/>
  <c r="K36" i="40" l="1"/>
  <c r="G18" i="10"/>
  <c r="P19" i="33"/>
  <c r="E10" i="10" s="1"/>
  <c r="O8" i="40" l="1"/>
  <c r="B23" i="10"/>
  <c r="G23" i="10" s="1"/>
  <c r="E13" i="10" s="1"/>
  <c r="O37" i="40" l="1"/>
  <c r="O14" i="40"/>
  <c r="J36" i="40"/>
  <c r="A22" i="33"/>
  <c r="A21" i="33"/>
  <c r="H11" i="33"/>
  <c r="H10" i="33"/>
  <c r="H8" i="33"/>
  <c r="E21" i="33" s="1"/>
  <c r="H18" i="33" l="1"/>
  <c r="E22" i="33" s="1"/>
  <c r="E10" i="34" l="1"/>
  <c r="E18" i="34" l="1"/>
  <c r="E17" i="34"/>
  <c r="E11" i="34" l="1"/>
  <c r="E13" i="34" s="1"/>
  <c r="E19" i="34" s="1"/>
  <c r="N10" i="10" l="1"/>
  <c r="N12" i="10" s="1"/>
  <c r="E7" i="10" s="1"/>
  <c r="O2" i="40" s="1"/>
  <c r="E11" i="10" l="1"/>
  <c r="O10" i="40" s="1"/>
  <c r="E14" i="10"/>
  <c r="E16" i="34"/>
  <c r="E21" i="34" s="1"/>
  <c r="M36" i="40" l="1"/>
  <c r="O16" i="40"/>
  <c r="P37" i="4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<sst xmlns="http://schemas.openxmlformats.org/spreadsheetml/2006/main" count="555" uniqueCount="392">
  <si>
    <t>御中</t>
    <rPh sb="0" eb="2">
      <t>オンチュウ</t>
    </rPh>
    <phoneticPr fontId="3"/>
  </si>
  <si>
    <t>勘定科目</t>
  </si>
  <si>
    <t>現金</t>
  </si>
  <si>
    <t>買掛金</t>
  </si>
  <si>
    <t>Ⓝ仕入債務合計</t>
  </si>
  <si>
    <t>預り金・仮受金</t>
  </si>
  <si>
    <t>短期借入金（役員借入）</t>
  </si>
  <si>
    <t>短期借入金（外部調達）</t>
  </si>
  <si>
    <t>上記以外の他流動負債</t>
  </si>
  <si>
    <t>交際費</t>
  </si>
  <si>
    <t>Ⓞ他流動負債合計</t>
  </si>
  <si>
    <t>会議費</t>
  </si>
  <si>
    <t>Ⓟ流動負債合計ⓃⓄ</t>
  </si>
  <si>
    <t>社債・リース債務</t>
  </si>
  <si>
    <t>上記以外の固定負債</t>
  </si>
  <si>
    <t>通信費</t>
  </si>
  <si>
    <t>Ⓠ固定負債合計</t>
  </si>
  <si>
    <t>Ⓡ負債合計ⓅⓆ</t>
  </si>
  <si>
    <t>修繕費</t>
  </si>
  <si>
    <t>Ⓢ資本金合計</t>
  </si>
  <si>
    <t>Ⓣ資本剰余金合計</t>
  </si>
  <si>
    <t>新聞図書費</t>
  </si>
  <si>
    <t>Ⓤ利益剰余金合計</t>
  </si>
  <si>
    <t>Ⓥ自己株式</t>
  </si>
  <si>
    <t>前期</t>
  </si>
  <si>
    <t>当期</t>
  </si>
  <si>
    <t>保険積立金</t>
  </si>
  <si>
    <t>営業利益</t>
  </si>
  <si>
    <t>万円</t>
    <rPh sb="0" eb="2">
      <t>マンエン</t>
    </rPh>
    <phoneticPr fontId="3"/>
  </si>
  <si>
    <t>％</t>
    <phoneticPr fontId="3"/>
  </si>
  <si>
    <t>リスクマネジメントシート</t>
    <phoneticPr fontId="3"/>
  </si>
  <si>
    <t>①</t>
    <phoneticPr fontId="3"/>
  </si>
  <si>
    <t>②</t>
    <phoneticPr fontId="3"/>
  </si>
  <si>
    <t>③</t>
    <phoneticPr fontId="3"/>
  </si>
  <si>
    <t>④</t>
    <phoneticPr fontId="3"/>
  </si>
  <si>
    <t>借入金返済資金</t>
    <rPh sb="0" eb="2">
      <t>カリイレ</t>
    </rPh>
    <rPh sb="2" eb="3">
      <t>キン</t>
    </rPh>
    <rPh sb="3" eb="5">
      <t>ヘンサイ</t>
    </rPh>
    <rPh sb="5" eb="7">
      <t>シキン</t>
    </rPh>
    <phoneticPr fontId="3"/>
  </si>
  <si>
    <t>死亡退職金</t>
    <rPh sb="0" eb="2">
      <t>シボウ</t>
    </rPh>
    <rPh sb="2" eb="5">
      <t>タイショクキン</t>
    </rPh>
    <phoneticPr fontId="3"/>
  </si>
  <si>
    <t>自社株買取資金</t>
    <rPh sb="0" eb="2">
      <t>ジシャ</t>
    </rPh>
    <rPh sb="2" eb="3">
      <t>カブ</t>
    </rPh>
    <rPh sb="3" eb="5">
      <t>カイトリ</t>
    </rPh>
    <rPh sb="5" eb="7">
      <t>シキン</t>
    </rPh>
    <phoneticPr fontId="3"/>
  </si>
  <si>
    <t>業績悪化の補填資金</t>
    <rPh sb="0" eb="2">
      <t>ギョウセキ</t>
    </rPh>
    <rPh sb="2" eb="4">
      <t>アッカ</t>
    </rPh>
    <rPh sb="5" eb="7">
      <t>ホテン</t>
    </rPh>
    <rPh sb="7" eb="9">
      <t>シキン</t>
    </rPh>
    <phoneticPr fontId="3"/>
  </si>
  <si>
    <t>①借入金返済資金</t>
    <rPh sb="1" eb="3">
      <t>カリイレ</t>
    </rPh>
    <rPh sb="3" eb="4">
      <t>キン</t>
    </rPh>
    <rPh sb="4" eb="6">
      <t>ヘンサイ</t>
    </rPh>
    <rPh sb="6" eb="8">
      <t>シキン</t>
    </rPh>
    <phoneticPr fontId="3"/>
  </si>
  <si>
    <t>短期借入金（役員借入金）</t>
    <rPh sb="0" eb="2">
      <t>タンキ</t>
    </rPh>
    <rPh sb="2" eb="4">
      <t>カリイレ</t>
    </rPh>
    <rPh sb="4" eb="5">
      <t>キン</t>
    </rPh>
    <rPh sb="6" eb="8">
      <t>ヤクイン</t>
    </rPh>
    <rPh sb="8" eb="10">
      <t>カリイレ</t>
    </rPh>
    <rPh sb="10" eb="11">
      <t>キン</t>
    </rPh>
    <phoneticPr fontId="3"/>
  </si>
  <si>
    <t>短期借入金（外部調達）</t>
    <rPh sb="0" eb="2">
      <t>タンキ</t>
    </rPh>
    <rPh sb="2" eb="4">
      <t>カリイレ</t>
    </rPh>
    <rPh sb="4" eb="5">
      <t>キン</t>
    </rPh>
    <rPh sb="6" eb="8">
      <t>ガイブ</t>
    </rPh>
    <rPh sb="8" eb="10">
      <t>チョウタツ</t>
    </rPh>
    <phoneticPr fontId="3"/>
  </si>
  <si>
    <t>⑤</t>
    <phoneticPr fontId="3"/>
  </si>
  <si>
    <t>その他固定負債</t>
    <rPh sb="2" eb="3">
      <t>ホカ</t>
    </rPh>
    <rPh sb="3" eb="5">
      <t>コテイ</t>
    </rPh>
    <rPh sb="5" eb="7">
      <t>フサイ</t>
    </rPh>
    <phoneticPr fontId="3"/>
  </si>
  <si>
    <t>長期借入金（役員借入金）</t>
    <rPh sb="0" eb="2">
      <t>チョウキ</t>
    </rPh>
    <rPh sb="2" eb="4">
      <t>カリイレ</t>
    </rPh>
    <rPh sb="4" eb="5">
      <t>キン</t>
    </rPh>
    <rPh sb="6" eb="8">
      <t>ヤクイン</t>
    </rPh>
    <rPh sb="8" eb="10">
      <t>カリイレ</t>
    </rPh>
    <rPh sb="10" eb="11">
      <t>キン</t>
    </rPh>
    <phoneticPr fontId="3"/>
  </si>
  <si>
    <t>長期借入金（外部調達）</t>
    <rPh sb="0" eb="2">
      <t>チョウキ</t>
    </rPh>
    <rPh sb="2" eb="4">
      <t>カリイレ</t>
    </rPh>
    <rPh sb="4" eb="5">
      <t>キン</t>
    </rPh>
    <rPh sb="6" eb="8">
      <t>ガイブ</t>
    </rPh>
    <rPh sb="8" eb="10">
      <t>チョウタツ</t>
    </rPh>
    <phoneticPr fontId="3"/>
  </si>
  <si>
    <t>【３】保障額診断（事業継続）</t>
    <rPh sb="3" eb="5">
      <t>ホショウ</t>
    </rPh>
    <rPh sb="5" eb="6">
      <t>ガク</t>
    </rPh>
    <rPh sb="6" eb="8">
      <t>シンダン</t>
    </rPh>
    <rPh sb="9" eb="11">
      <t>ジギョウ</t>
    </rPh>
    <rPh sb="11" eb="13">
      <t>ケイゾク</t>
    </rPh>
    <phoneticPr fontId="3"/>
  </si>
  <si>
    <t>A</t>
    <phoneticPr fontId="3"/>
  </si>
  <si>
    <t>B</t>
    <phoneticPr fontId="3"/>
  </si>
  <si>
    <t>C</t>
    <phoneticPr fontId="3"/>
  </si>
  <si>
    <t>D</t>
    <phoneticPr fontId="3"/>
  </si>
  <si>
    <t>E</t>
    <phoneticPr fontId="3"/>
  </si>
  <si>
    <t>法人税</t>
    <rPh sb="0" eb="3">
      <t>ホウジンゼイ</t>
    </rPh>
    <phoneticPr fontId="3"/>
  </si>
  <si>
    <t>　上記合計</t>
    <rPh sb="1" eb="3">
      <t>ジョウキ</t>
    </rPh>
    <rPh sb="3" eb="5">
      <t>ゴウケイ</t>
    </rPh>
    <phoneticPr fontId="3"/>
  </si>
  <si>
    <t>①借入返済資金</t>
    <rPh sb="1" eb="3">
      <t>カリイレ</t>
    </rPh>
    <rPh sb="3" eb="5">
      <t>ヘンサイ</t>
    </rPh>
    <rPh sb="5" eb="7">
      <t>シキン</t>
    </rPh>
    <phoneticPr fontId="3"/>
  </si>
  <si>
    <t>④業績悪化の補填資金</t>
    <rPh sb="1" eb="3">
      <t>ギョウセキ</t>
    </rPh>
    <rPh sb="3" eb="5">
      <t>アッカ</t>
    </rPh>
    <rPh sb="6" eb="8">
      <t>ホテン</t>
    </rPh>
    <rPh sb="8" eb="10">
      <t>シキン</t>
    </rPh>
    <phoneticPr fontId="3"/>
  </si>
  <si>
    <t>経営者に万一があった場合、会社に大きく影響を与える可能性が高いです。特に創業社長に万一があった場合</t>
    <rPh sb="0" eb="2">
      <t>ケイエイ</t>
    </rPh>
    <rPh sb="2" eb="3">
      <t>シャ</t>
    </rPh>
    <rPh sb="4" eb="6">
      <t>マンイチ</t>
    </rPh>
    <rPh sb="10" eb="12">
      <t>バアイ</t>
    </rPh>
    <rPh sb="13" eb="15">
      <t>カイシャ</t>
    </rPh>
    <rPh sb="16" eb="17">
      <t>オオ</t>
    </rPh>
    <rPh sb="19" eb="21">
      <t>エイキョウ</t>
    </rPh>
    <rPh sb="22" eb="23">
      <t>アタ</t>
    </rPh>
    <rPh sb="25" eb="28">
      <t>カノウセイ</t>
    </rPh>
    <rPh sb="29" eb="30">
      <t>タカ</t>
    </rPh>
    <rPh sb="34" eb="35">
      <t>トク</t>
    </rPh>
    <rPh sb="36" eb="38">
      <t>ソウギョウ</t>
    </rPh>
    <rPh sb="38" eb="40">
      <t>シャチョウ</t>
    </rPh>
    <rPh sb="41" eb="43">
      <t>マンイチ</t>
    </rPh>
    <rPh sb="47" eb="49">
      <t>バアイ</t>
    </rPh>
    <phoneticPr fontId="3"/>
  </si>
  <si>
    <t>に会社に与える影響は甚大です。どの程度の影響があるかを可視化し、リスクに備えておくことが重要です。</t>
    <rPh sb="1" eb="3">
      <t>カイシャ</t>
    </rPh>
    <rPh sb="4" eb="5">
      <t>アタ</t>
    </rPh>
    <rPh sb="7" eb="9">
      <t>エイキョウ</t>
    </rPh>
    <rPh sb="10" eb="12">
      <t>ジンダイ</t>
    </rPh>
    <rPh sb="17" eb="19">
      <t>テイド</t>
    </rPh>
    <rPh sb="20" eb="22">
      <t>エイキョウ</t>
    </rPh>
    <rPh sb="27" eb="30">
      <t>カシカ</t>
    </rPh>
    <rPh sb="36" eb="37">
      <t>ソナ</t>
    </rPh>
    <rPh sb="44" eb="46">
      <t>ジュウヨウ</t>
    </rPh>
    <phoneticPr fontId="3"/>
  </si>
  <si>
    <t>年間売上減少額</t>
    <rPh sb="0" eb="2">
      <t>ネンカン</t>
    </rPh>
    <rPh sb="2" eb="4">
      <t>ウリアゲ</t>
    </rPh>
    <rPh sb="4" eb="6">
      <t>ゲンショウ</t>
    </rPh>
    <rPh sb="6" eb="7">
      <t>ガク</t>
    </rPh>
    <phoneticPr fontId="3"/>
  </si>
  <si>
    <t>年間利益喪失額</t>
    <rPh sb="0" eb="2">
      <t>ネンカン</t>
    </rPh>
    <rPh sb="2" eb="4">
      <t>リエキ</t>
    </rPh>
    <rPh sb="4" eb="6">
      <t>ソウシツ</t>
    </rPh>
    <rPh sb="6" eb="7">
      <t>ガク</t>
    </rPh>
    <phoneticPr fontId="3"/>
  </si>
  <si>
    <t>事業立て直しにかかる期間</t>
    <rPh sb="0" eb="2">
      <t>ジギョウ</t>
    </rPh>
    <rPh sb="2" eb="3">
      <t>タ</t>
    </rPh>
    <rPh sb="4" eb="5">
      <t>ナオ</t>
    </rPh>
    <rPh sb="10" eb="12">
      <t>キカン</t>
    </rPh>
    <phoneticPr fontId="3"/>
  </si>
  <si>
    <t>年</t>
    <rPh sb="0" eb="1">
      <t>トシ</t>
    </rPh>
    <phoneticPr fontId="3"/>
  </si>
  <si>
    <t>直近売上総利益率（粗利益率）</t>
    <rPh sb="0" eb="2">
      <t>チョッキン</t>
    </rPh>
    <rPh sb="2" eb="4">
      <t>ウリアゲ</t>
    </rPh>
    <rPh sb="4" eb="5">
      <t>ソウ</t>
    </rPh>
    <rPh sb="5" eb="7">
      <t>リエキ</t>
    </rPh>
    <rPh sb="7" eb="8">
      <t>リツ</t>
    </rPh>
    <rPh sb="9" eb="12">
      <t>アラリエキ</t>
    </rPh>
    <rPh sb="12" eb="13">
      <t>リツ</t>
    </rPh>
    <phoneticPr fontId="3"/>
  </si>
  <si>
    <t>御社の必要保障額について</t>
    <rPh sb="0" eb="2">
      <t>オンシャ</t>
    </rPh>
    <rPh sb="3" eb="5">
      <t>ヒツヨウ</t>
    </rPh>
    <rPh sb="5" eb="7">
      <t>ホショウ</t>
    </rPh>
    <rPh sb="7" eb="8">
      <t>ガク</t>
    </rPh>
    <phoneticPr fontId="3"/>
  </si>
  <si>
    <t>営業CF構成</t>
  </si>
  <si>
    <t>減価償却費</t>
  </si>
  <si>
    <t>想定税金
（営業利益の30％）</t>
  </si>
  <si>
    <t>簡易営業CF</t>
  </si>
  <si>
    <t>（２）固定負債（償還債務）と実態償還債務の関係性</t>
  </si>
  <si>
    <t>（３）償還年数の変化による年間返済額と営業CFの比較</t>
  </si>
  <si>
    <t>償還債務構成</t>
  </si>
  <si>
    <t>運転資金構成</t>
  </si>
  <si>
    <t>償還年数</t>
  </si>
  <si>
    <t>営業CF実績</t>
  </si>
  <si>
    <t>実態債務
償還年数</t>
  </si>
  <si>
    <t>Ⓐ固定負債+要返済
短期借入</t>
  </si>
  <si>
    <t>ⓐ売上債権</t>
  </si>
  <si>
    <t>年間返済額</t>
  </si>
  <si>
    <t>ⓑ棚卸資産</t>
  </si>
  <si>
    <t>Ⓒ所要運転資金ⓐ＋ⓑ－Ⓒ</t>
  </si>
  <si>
    <t>Ⓒ仕入債務</t>
  </si>
  <si>
    <t>Ⓒ実態償還債務Ⓐ－Ⓑ－Ⓒ</t>
  </si>
  <si>
    <t>キャッシュフローに対する所見</t>
  </si>
  <si>
    <t>実態償還債務年数が10年を下回っているので、キャッシュフローは問題ありません。</t>
  </si>
  <si>
    <t xml:space="preserve">D7 </t>
  </si>
  <si>
    <t>プラス</t>
  </si>
  <si>
    <t>D14</t>
  </si>
  <si>
    <t>Q11</t>
  </si>
  <si>
    <t>10年以下</t>
  </si>
  <si>
    <t>実態償還債務年数が10年を上回っているので、営業キャッシュフローの改善が必要です。営業キャッシュフローを改善するためには、①売上高の改善、②粗利益率の改善、③固定費の削減 が必要です。</t>
  </si>
  <si>
    <t>10年超える(10&lt;)</t>
  </si>
  <si>
    <t>実態償還債務年数がマイナスになっているので、営業キャッシュフローの改善が必要です。営業キャッシュフローを改善するためには、①売上高の改善、②粗利益率の改善、③固定費の削減 が必要です。</t>
  </si>
  <si>
    <t>マイナス</t>
  </si>
  <si>
    <t>実態償還債務が０であるため、キャッシュフローとしては問題ありません。</t>
  </si>
  <si>
    <t>０以上(0＜＝)</t>
  </si>
  <si>
    <t>0以下</t>
  </si>
  <si>
    <t>実態償還債務は0ですが、営業キャッシュフローがマイナスとなっているので、改善が必要です。営業キャッシュフローを改善するためには、①売上高の改善、②粗利益率の改善、③固定費の削減 が必要です。</t>
  </si>
  <si>
    <t>既保険保障額</t>
    <rPh sb="0" eb="1">
      <t>スデ</t>
    </rPh>
    <rPh sb="1" eb="3">
      <t>ホケン</t>
    </rPh>
    <rPh sb="3" eb="5">
      <t>ホショウ</t>
    </rPh>
    <rPh sb="5" eb="6">
      <t>ガク</t>
    </rPh>
    <phoneticPr fontId="3"/>
  </si>
  <si>
    <t>不足保障額</t>
    <rPh sb="0" eb="2">
      <t>フソク</t>
    </rPh>
    <rPh sb="2" eb="4">
      <t>ホショウ</t>
    </rPh>
    <rPh sb="4" eb="5">
      <t>ガク</t>
    </rPh>
    <phoneticPr fontId="3"/>
  </si>
  <si>
    <t>御社における不足保障額について</t>
    <rPh sb="0" eb="2">
      <t>オンシャ</t>
    </rPh>
    <rPh sb="6" eb="8">
      <t>フソク</t>
    </rPh>
    <rPh sb="8" eb="10">
      <t>ホショウ</t>
    </rPh>
    <rPh sb="10" eb="11">
      <t>ガク</t>
    </rPh>
    <phoneticPr fontId="3"/>
  </si>
  <si>
    <t>業績悪化の補填資金の考え方はⒶ経営者に万一の事があった場合に想定される年間売上高を試算し、Ⓑ現状の</t>
    <rPh sb="0" eb="2">
      <t>ギョウセキ</t>
    </rPh>
    <rPh sb="2" eb="4">
      <t>アッカ</t>
    </rPh>
    <rPh sb="5" eb="7">
      <t>ホテン</t>
    </rPh>
    <rPh sb="7" eb="9">
      <t>シキン</t>
    </rPh>
    <rPh sb="10" eb="11">
      <t>カンガ</t>
    </rPh>
    <rPh sb="12" eb="13">
      <t>カタ</t>
    </rPh>
    <rPh sb="15" eb="18">
      <t>ケイエイシャ</t>
    </rPh>
    <rPh sb="19" eb="21">
      <t>マンイチ</t>
    </rPh>
    <rPh sb="22" eb="23">
      <t>コト</t>
    </rPh>
    <rPh sb="27" eb="29">
      <t>バアイ</t>
    </rPh>
    <rPh sb="30" eb="32">
      <t>ソウテイ</t>
    </rPh>
    <rPh sb="35" eb="37">
      <t>ネンカン</t>
    </rPh>
    <rPh sb="37" eb="39">
      <t>ウリアゲ</t>
    </rPh>
    <rPh sb="39" eb="40">
      <t>タカ</t>
    </rPh>
    <rPh sb="41" eb="43">
      <t>シサン</t>
    </rPh>
    <rPh sb="46" eb="48">
      <t>ゲンジョウ</t>
    </rPh>
    <phoneticPr fontId="3"/>
  </si>
  <si>
    <t>る期間を踏まえて算出します。</t>
    <rPh sb="1" eb="3">
      <t>キカン</t>
    </rPh>
    <rPh sb="4" eb="5">
      <t>フ</t>
    </rPh>
    <rPh sb="8" eb="10">
      <t>サンシュツ</t>
    </rPh>
    <phoneticPr fontId="3"/>
  </si>
  <si>
    <t>▶上記不足保障額がある場合は、会社にリスクがあるという事を意味していますので、早急な対策が求められます。</t>
    <rPh sb="1" eb="3">
      <t>ジョウキ</t>
    </rPh>
    <rPh sb="3" eb="5">
      <t>フソク</t>
    </rPh>
    <rPh sb="5" eb="7">
      <t>ホショウ</t>
    </rPh>
    <rPh sb="7" eb="8">
      <t>ガク</t>
    </rPh>
    <rPh sb="11" eb="13">
      <t>バアイ</t>
    </rPh>
    <rPh sb="15" eb="17">
      <t>カイシャ</t>
    </rPh>
    <rPh sb="27" eb="28">
      <t>コト</t>
    </rPh>
    <rPh sb="29" eb="31">
      <t>イミ</t>
    </rPh>
    <rPh sb="39" eb="41">
      <t>ソウキュウ</t>
    </rPh>
    <rPh sb="42" eb="44">
      <t>タイサク</t>
    </rPh>
    <rPh sb="45" eb="46">
      <t>モト</t>
    </rPh>
    <phoneticPr fontId="3"/>
  </si>
  <si>
    <t>補足事項①普通決議と特別決議</t>
    <rPh sb="0" eb="2">
      <t>ホソク</t>
    </rPh>
    <rPh sb="2" eb="4">
      <t>ジコウ</t>
    </rPh>
    <rPh sb="5" eb="7">
      <t>フツウ</t>
    </rPh>
    <rPh sb="7" eb="9">
      <t>ケツギ</t>
    </rPh>
    <rPh sb="10" eb="12">
      <t>トクベツ</t>
    </rPh>
    <rPh sb="12" eb="14">
      <t>ケツギ</t>
    </rPh>
    <phoneticPr fontId="3"/>
  </si>
  <si>
    <r>
      <t>売</t>
    </r>
    <r>
      <rPr>
        <b/>
        <sz val="11"/>
        <rFont val="游ゴシック"/>
        <family val="3"/>
        <charset val="128"/>
        <scheme val="minor"/>
      </rPr>
      <t>上総利益率（粗利益率）を掛けたものをⒸ年間利益喪失額とする。Ⓓ後継者が年間利益喪失額を埋める為にかか</t>
    </r>
    <rPh sb="0" eb="2">
      <t>ウリアゲ</t>
    </rPh>
    <rPh sb="2" eb="3">
      <t>ソウ</t>
    </rPh>
    <rPh sb="3" eb="5">
      <t>リエキ</t>
    </rPh>
    <rPh sb="5" eb="6">
      <t>リツ</t>
    </rPh>
    <rPh sb="7" eb="10">
      <t>アラリエキ</t>
    </rPh>
    <rPh sb="10" eb="11">
      <t>リツ</t>
    </rPh>
    <rPh sb="13" eb="14">
      <t>カ</t>
    </rPh>
    <rPh sb="20" eb="22">
      <t>ネンカン</t>
    </rPh>
    <rPh sb="22" eb="24">
      <t>リエキ</t>
    </rPh>
    <rPh sb="24" eb="26">
      <t>ソウシツ</t>
    </rPh>
    <rPh sb="26" eb="27">
      <t>ガク</t>
    </rPh>
    <rPh sb="32" eb="35">
      <t>コウケイシャ</t>
    </rPh>
    <rPh sb="36" eb="38">
      <t>ネンカン</t>
    </rPh>
    <rPh sb="38" eb="40">
      <t>リエキ</t>
    </rPh>
    <rPh sb="40" eb="42">
      <t>ソウシツ</t>
    </rPh>
    <rPh sb="42" eb="43">
      <t>ガク</t>
    </rPh>
    <rPh sb="44" eb="45">
      <t>ウ</t>
    </rPh>
    <rPh sb="47" eb="48">
      <t>タメ</t>
    </rPh>
    <phoneticPr fontId="3"/>
  </si>
  <si>
    <t>補足事項②経営者保証に関するガイドライン</t>
    <rPh sb="0" eb="2">
      <t>ホソク</t>
    </rPh>
    <rPh sb="2" eb="4">
      <t>ジコウ</t>
    </rPh>
    <rPh sb="5" eb="8">
      <t>ケイエイシャ</t>
    </rPh>
    <rPh sb="8" eb="10">
      <t>ホショウ</t>
    </rPh>
    <rPh sb="11" eb="12">
      <t>カン</t>
    </rPh>
    <phoneticPr fontId="3"/>
  </si>
  <si>
    <r>
      <t>全国銀行協会と日本商工会議所が</t>
    </r>
    <r>
      <rPr>
        <b/>
        <sz val="11"/>
        <rFont val="游ゴシック"/>
        <family val="3"/>
        <charset val="128"/>
        <scheme val="minor"/>
      </rPr>
      <t>「経営者保証に関するガ イドライン（以下、「ガイドライン」）」</t>
    </r>
    <r>
      <rPr>
        <sz val="11"/>
        <rFont val="游ゴシック"/>
        <family val="3"/>
        <charset val="128"/>
        <scheme val="minor"/>
      </rPr>
      <t xml:space="preserve">を策定しました。 
「ガイドライン」は、中小企業、経営者、金融機関共通の自主的なルールと位置付けられており、法的 な拘束力はありませんが、関係者が自発的に尊重し、遵守することが期待されています。 
</t>
    </r>
    <r>
      <rPr>
        <b/>
        <sz val="11"/>
        <rFont val="游ゴシック"/>
        <family val="3"/>
        <charset val="128"/>
        <scheme val="minor"/>
      </rPr>
      <t xml:space="preserve">①資産の所有やお金のやり取りに関して、法人と経営者が明確に区分されていること
（法人個人の分離） 
②財務基盤が強化されており、法人のみの資産や収益力で借入金の返済が可能であること（財務 基盤の強化） 
③金融機関に対し、適時適切に財務情報が開示されていること
（経営の透明性確保） 
</t>
    </r>
    <r>
      <rPr>
        <sz val="11"/>
        <rFont val="游ゴシック"/>
        <family val="3"/>
        <charset val="128"/>
        <scheme val="minor"/>
      </rPr>
      <t xml:space="preserve">
の３要件を将来に亘って充足する体制を整備されていることが必要とされています。この３要件の全 てまたは一部を満たせば、事業者は経営者保証なしで融資を受けられる可能性や既に提供している経営者保証を見直すことができる可能性があります。</t>
    </r>
    <phoneticPr fontId="3"/>
  </si>
  <si>
    <t>前期</t>
    <rPh sb="0" eb="2">
      <t>ゼンキ</t>
    </rPh>
    <phoneticPr fontId="3"/>
  </si>
  <si>
    <t>当期</t>
    <rPh sb="0" eb="2">
      <t>トウキ</t>
    </rPh>
    <phoneticPr fontId="3"/>
  </si>
  <si>
    <t>役員退職金には、法人代表者・役員が退職後に受ける【生存退職金】と法人代表者が在任中の死亡後に遺族に支給</t>
    <rPh sb="0" eb="2">
      <t>ヤクイン</t>
    </rPh>
    <rPh sb="2" eb="5">
      <t>タイショクキン</t>
    </rPh>
    <rPh sb="8" eb="10">
      <t>ホウジン</t>
    </rPh>
    <rPh sb="10" eb="13">
      <t>ダイヒョウシャ</t>
    </rPh>
    <rPh sb="14" eb="16">
      <t>ヤクイン</t>
    </rPh>
    <rPh sb="17" eb="19">
      <t>タイショク</t>
    </rPh>
    <rPh sb="19" eb="20">
      <t>アト</t>
    </rPh>
    <rPh sb="21" eb="22">
      <t>ウ</t>
    </rPh>
    <rPh sb="25" eb="27">
      <t>セイゾン</t>
    </rPh>
    <rPh sb="27" eb="30">
      <t>タイショクキン</t>
    </rPh>
    <rPh sb="32" eb="34">
      <t>ホウジン</t>
    </rPh>
    <rPh sb="34" eb="37">
      <t>ダイヒョウシャ</t>
    </rPh>
    <rPh sb="38" eb="40">
      <t>ザイニン</t>
    </rPh>
    <rPh sb="40" eb="41">
      <t>ナカ</t>
    </rPh>
    <rPh sb="42" eb="44">
      <t>シボウ</t>
    </rPh>
    <rPh sb="44" eb="45">
      <t>アト</t>
    </rPh>
    <rPh sb="46" eb="48">
      <t>イゾク</t>
    </rPh>
    <rPh sb="49" eb="51">
      <t>シキュウ</t>
    </rPh>
    <phoneticPr fontId="3"/>
  </si>
  <si>
    <t>される【死亡退職金】の2つがあり、事業保障を考える際は後者の【死亡退職金】について考える必要があります。</t>
    <rPh sb="4" eb="9">
      <t>シボウタイショクキン</t>
    </rPh>
    <rPh sb="17" eb="19">
      <t>ジギョウ</t>
    </rPh>
    <rPh sb="19" eb="21">
      <t>ホショウ</t>
    </rPh>
    <rPh sb="22" eb="23">
      <t>カンガ</t>
    </rPh>
    <rPh sb="25" eb="26">
      <t>サイ</t>
    </rPh>
    <rPh sb="27" eb="29">
      <t>コウシャ</t>
    </rPh>
    <rPh sb="31" eb="36">
      <t>シボウタイショクキン</t>
    </rPh>
    <rPh sb="41" eb="42">
      <t>カンガ</t>
    </rPh>
    <rPh sb="44" eb="46">
      <t>ヒツヨウ</t>
    </rPh>
    <phoneticPr fontId="3"/>
  </si>
  <si>
    <t>【役員死亡退職金の目安①】</t>
    <rPh sb="1" eb="3">
      <t>ヤクイン</t>
    </rPh>
    <rPh sb="3" eb="5">
      <t>シボウ</t>
    </rPh>
    <rPh sb="5" eb="7">
      <t>タイショク</t>
    </rPh>
    <rPh sb="7" eb="8">
      <t>カネ</t>
    </rPh>
    <rPh sb="9" eb="11">
      <t>メヤス</t>
    </rPh>
    <phoneticPr fontId="3"/>
  </si>
  <si>
    <t>役員報酬月額</t>
    <rPh sb="0" eb="2">
      <t>ヤクイン</t>
    </rPh>
    <rPh sb="2" eb="4">
      <t>ホウシュウ</t>
    </rPh>
    <rPh sb="4" eb="6">
      <t>ゲツガク</t>
    </rPh>
    <phoneticPr fontId="3"/>
  </si>
  <si>
    <t>在任期間</t>
    <rPh sb="0" eb="2">
      <t>ザイニン</t>
    </rPh>
    <rPh sb="2" eb="4">
      <t>キカン</t>
    </rPh>
    <phoneticPr fontId="3"/>
  </si>
  <si>
    <t>功績倍率</t>
    <rPh sb="0" eb="2">
      <t>コウセキ</t>
    </rPh>
    <rPh sb="2" eb="4">
      <t>バイリツ</t>
    </rPh>
    <phoneticPr fontId="3"/>
  </si>
  <si>
    <t>弔慰金</t>
    <rPh sb="0" eb="3">
      <t>チョウイキン</t>
    </rPh>
    <phoneticPr fontId="3"/>
  </si>
  <si>
    <t>業務上</t>
    <rPh sb="0" eb="3">
      <t>ギョウムジョウ</t>
    </rPh>
    <phoneticPr fontId="3"/>
  </si>
  <si>
    <t>×</t>
    <phoneticPr fontId="3"/>
  </si>
  <si>
    <t>業務外</t>
    <rPh sb="0" eb="2">
      <t>ギョウム</t>
    </rPh>
    <rPh sb="2" eb="3">
      <t>ソト</t>
    </rPh>
    <phoneticPr fontId="3"/>
  </si>
  <si>
    <t>死亡退職金</t>
    <rPh sb="0" eb="2">
      <t>シボウ</t>
    </rPh>
    <rPh sb="2" eb="5">
      <t>タイショクキン</t>
    </rPh>
    <phoneticPr fontId="3"/>
  </si>
  <si>
    <t>＝</t>
    <phoneticPr fontId="3"/>
  </si>
  <si>
    <t>【役員死亡退職金の目安②】</t>
    <rPh sb="1" eb="3">
      <t>ヤクイン</t>
    </rPh>
    <rPh sb="3" eb="5">
      <t>シボウ</t>
    </rPh>
    <rPh sb="5" eb="7">
      <t>タイショク</t>
    </rPh>
    <rPh sb="7" eb="8">
      <t>カネ</t>
    </rPh>
    <rPh sb="9" eb="11">
      <t>メヤス</t>
    </rPh>
    <phoneticPr fontId="3"/>
  </si>
  <si>
    <t>代表的な役員退職金の算定は「役員最終報酬月額」×「役員在任年数」×「功績倍率」にて計算されます。</t>
    <rPh sb="0" eb="3">
      <t>ダイヒョウテキ</t>
    </rPh>
    <rPh sb="4" eb="6">
      <t>ヤクイン</t>
    </rPh>
    <rPh sb="6" eb="8">
      <t>タイショク</t>
    </rPh>
    <rPh sb="8" eb="9">
      <t>カネ</t>
    </rPh>
    <rPh sb="10" eb="12">
      <t>サンテイ</t>
    </rPh>
    <rPh sb="14" eb="16">
      <t>ヤクイン</t>
    </rPh>
    <rPh sb="16" eb="18">
      <t>サイシュウ</t>
    </rPh>
    <rPh sb="18" eb="20">
      <t>ホウシュウ</t>
    </rPh>
    <rPh sb="20" eb="22">
      <t>ゲツガク</t>
    </rPh>
    <rPh sb="25" eb="27">
      <t>ヤクイン</t>
    </rPh>
    <rPh sb="27" eb="29">
      <t>ザイニン</t>
    </rPh>
    <rPh sb="29" eb="31">
      <t>ネンスウ</t>
    </rPh>
    <rPh sb="34" eb="36">
      <t>コウセキ</t>
    </rPh>
    <rPh sb="36" eb="38">
      <t>バイリツ</t>
    </rPh>
    <rPh sb="41" eb="43">
      <t>ケイサン</t>
    </rPh>
    <phoneticPr fontId="3"/>
  </si>
  <si>
    <t>上記を踏まえた上で【役員死亡退職金】の捻出のために必要な保障額を算出する必要があります。</t>
    <rPh sb="0" eb="2">
      <t>ジョウキ</t>
    </rPh>
    <rPh sb="3" eb="4">
      <t>フ</t>
    </rPh>
    <rPh sb="7" eb="8">
      <t>ウエ</t>
    </rPh>
    <rPh sb="10" eb="12">
      <t>ヤクイン</t>
    </rPh>
    <rPh sb="12" eb="14">
      <t>シボウ</t>
    </rPh>
    <rPh sb="14" eb="17">
      <t>タイショクキン</t>
    </rPh>
    <rPh sb="19" eb="21">
      <t>ネンシュツ</t>
    </rPh>
    <rPh sb="25" eb="27">
      <t>ヒツヨウ</t>
    </rPh>
    <rPh sb="28" eb="30">
      <t>ホショウ</t>
    </rPh>
    <rPh sb="30" eb="31">
      <t>ガク</t>
    </rPh>
    <rPh sb="32" eb="34">
      <t>サンシュツ</t>
    </rPh>
    <rPh sb="36" eb="38">
      <t>ヒツヨウ</t>
    </rPh>
    <phoneticPr fontId="3"/>
  </si>
  <si>
    <t>役員死亡退職金に必要な保障額</t>
    <rPh sb="0" eb="2">
      <t>ヤクイン</t>
    </rPh>
    <rPh sb="2" eb="4">
      <t>シボウ</t>
    </rPh>
    <rPh sb="4" eb="7">
      <t>タイショクキン</t>
    </rPh>
    <rPh sb="8" eb="10">
      <t>ヒツヨウ</t>
    </rPh>
    <rPh sb="11" eb="13">
      <t>ホショウ</t>
    </rPh>
    <rPh sb="13" eb="14">
      <t>ガク</t>
    </rPh>
    <phoneticPr fontId="3"/>
  </si>
  <si>
    <t>役員報酬年額</t>
    <rPh sb="0" eb="2">
      <t>ヤクイン</t>
    </rPh>
    <rPh sb="2" eb="4">
      <t>ホウシュウ</t>
    </rPh>
    <rPh sb="4" eb="6">
      <t>ネンガク</t>
    </rPh>
    <phoneticPr fontId="3"/>
  </si>
  <si>
    <t>※役位別算出方式や1年あたりの平均額方式の算出方法もありますが、ここでは一般的な【平均功績倍率法】を用いています。</t>
    <rPh sb="1" eb="3">
      <t>ヤクイ</t>
    </rPh>
    <rPh sb="3" eb="4">
      <t>ベツ</t>
    </rPh>
    <rPh sb="4" eb="6">
      <t>サンシュツ</t>
    </rPh>
    <rPh sb="6" eb="8">
      <t>ホウシキ</t>
    </rPh>
    <rPh sb="10" eb="11">
      <t>ネン</t>
    </rPh>
    <rPh sb="15" eb="17">
      <t>ヘイキン</t>
    </rPh>
    <rPh sb="17" eb="18">
      <t>ガク</t>
    </rPh>
    <rPh sb="18" eb="20">
      <t>ホウシキ</t>
    </rPh>
    <rPh sb="21" eb="23">
      <t>サンシュツ</t>
    </rPh>
    <rPh sb="23" eb="25">
      <t>ホウホウ</t>
    </rPh>
    <rPh sb="36" eb="39">
      <t>イッパンテキ</t>
    </rPh>
    <rPh sb="41" eb="43">
      <t>ヘイキン</t>
    </rPh>
    <rPh sb="43" eb="45">
      <t>コウセキ</t>
    </rPh>
    <rPh sb="45" eb="47">
      <t>バイリツ</t>
    </rPh>
    <rPh sb="47" eb="48">
      <t>ホウ</t>
    </rPh>
    <rPh sb="50" eb="51">
      <t>モチ</t>
    </rPh>
    <phoneticPr fontId="3"/>
  </si>
  <si>
    <t>監査役</t>
    <rPh sb="0" eb="3">
      <t>カンサヤク</t>
    </rPh>
    <phoneticPr fontId="3"/>
  </si>
  <si>
    <t>取締役</t>
    <rPh sb="0" eb="3">
      <t>トリシマリヤク</t>
    </rPh>
    <phoneticPr fontId="3"/>
  </si>
  <si>
    <t>常務</t>
    <rPh sb="0" eb="2">
      <t>ジョウム</t>
    </rPh>
    <phoneticPr fontId="3"/>
  </si>
  <si>
    <t>専務</t>
    <rPh sb="0" eb="2">
      <t>センム</t>
    </rPh>
    <phoneticPr fontId="3"/>
  </si>
  <si>
    <t>会長・社長</t>
    <rPh sb="0" eb="2">
      <t>カイチョウ</t>
    </rPh>
    <rPh sb="3" eb="5">
      <t>シャチョウ</t>
    </rPh>
    <phoneticPr fontId="3"/>
  </si>
  <si>
    <t>役職</t>
    <rPh sb="0" eb="2">
      <t>ヤクショク</t>
    </rPh>
    <phoneticPr fontId="3"/>
  </si>
  <si>
    <t>功績倍率</t>
    <rPh sb="0" eb="4">
      <t>コウセキバイリツ</t>
    </rPh>
    <phoneticPr fontId="3"/>
  </si>
  <si>
    <t>功績倍率の例</t>
    <rPh sb="0" eb="4">
      <t>コウセキバイリツ</t>
    </rPh>
    <rPh sb="5" eb="6">
      <t>レイ</t>
    </rPh>
    <phoneticPr fontId="3"/>
  </si>
  <si>
    <t>死亡退職金には残された家族の生活資金という性質があります。上記の目安で死亡退職金を決める方法もあります</t>
    <rPh sb="0" eb="2">
      <t>シボウ</t>
    </rPh>
    <rPh sb="2" eb="5">
      <t>タイショクキン</t>
    </rPh>
    <rPh sb="7" eb="8">
      <t>ノコ</t>
    </rPh>
    <rPh sb="11" eb="13">
      <t>カゾク</t>
    </rPh>
    <rPh sb="14" eb="16">
      <t>セイカツ</t>
    </rPh>
    <rPh sb="16" eb="18">
      <t>シキン</t>
    </rPh>
    <rPh sb="21" eb="23">
      <t>セイシツ</t>
    </rPh>
    <rPh sb="29" eb="31">
      <t>ジョウキ</t>
    </rPh>
    <rPh sb="32" eb="34">
      <t>メヤス</t>
    </rPh>
    <rPh sb="35" eb="37">
      <t>シボウ</t>
    </rPh>
    <rPh sb="37" eb="40">
      <t>タイショクキン</t>
    </rPh>
    <rPh sb="41" eb="42">
      <t>キ</t>
    </rPh>
    <rPh sb="44" eb="46">
      <t>ホウホウ</t>
    </rPh>
    <phoneticPr fontId="3"/>
  </si>
  <si>
    <t>が、そもそも家族が生活できなければ本末転倒ですので、生活資金の観点でも死亡退職金の検討が必要です。</t>
    <rPh sb="6" eb="8">
      <t>カゾク</t>
    </rPh>
    <rPh sb="9" eb="11">
      <t>セイカツ</t>
    </rPh>
    <rPh sb="17" eb="19">
      <t>ホンマツ</t>
    </rPh>
    <rPh sb="19" eb="21">
      <t>テントウ</t>
    </rPh>
    <rPh sb="26" eb="28">
      <t>セイカツ</t>
    </rPh>
    <rPh sb="28" eb="30">
      <t>シキン</t>
    </rPh>
    <rPh sb="31" eb="33">
      <t>カンテン</t>
    </rPh>
    <rPh sb="35" eb="40">
      <t>シボウタイショクキン</t>
    </rPh>
    <rPh sb="41" eb="43">
      <t>ケントウ</t>
    </rPh>
    <rPh sb="44" eb="46">
      <t>ヒツヨウ</t>
    </rPh>
    <phoneticPr fontId="3"/>
  </si>
  <si>
    <t>現状で必要な保障額合計</t>
    <rPh sb="0" eb="2">
      <t>ゲンジョウ</t>
    </rPh>
    <rPh sb="3" eb="5">
      <t>ヒツヨウ</t>
    </rPh>
    <rPh sb="6" eb="8">
      <t>ホショウ</t>
    </rPh>
    <rPh sb="8" eb="9">
      <t>ガク</t>
    </rPh>
    <rPh sb="9" eb="11">
      <t>ゴウケイ</t>
    </rPh>
    <phoneticPr fontId="3"/>
  </si>
  <si>
    <t>前期比</t>
  </si>
  <si>
    <t>販売管理費内訳（詳細）</t>
  </si>
  <si>
    <t>①売上高合計</t>
  </si>
  <si>
    <t>預金</t>
  </si>
  <si>
    <t>②期首商品棚卸高</t>
  </si>
  <si>
    <t>Ⓐ現金･預金合計</t>
  </si>
  <si>
    <t>未払金・未払給与</t>
  </si>
  <si>
    <t>④期末商品棚卸高</t>
  </si>
  <si>
    <t>賞与・退職金</t>
  </si>
  <si>
    <t>Ⓑ売上債権合計</t>
  </si>
  <si>
    <t>法定福利費</t>
  </si>
  <si>
    <t>Ⓒ有価証券合計</t>
  </si>
  <si>
    <t>福利厚生費</t>
  </si>
  <si>
    <t>Ⓓ当座資産合計Ⓐ～Ⓒ</t>
  </si>
  <si>
    <t>通勤旅費</t>
  </si>
  <si>
    <t>採用教育費</t>
  </si>
  <si>
    <t>Ⓔ棚卸資産合計</t>
  </si>
  <si>
    <t>外注費・派遣外注費</t>
  </si>
  <si>
    <t>仮払金</t>
  </si>
  <si>
    <t>短期貸付金</t>
  </si>
  <si>
    <t>広告宣伝費</t>
  </si>
  <si>
    <t>上記以外の流動資産</t>
  </si>
  <si>
    <t>Ⓕ他流動資産合計</t>
  </si>
  <si>
    <t>Ⓖ流動資産合計Ⓓ～Ⓕ</t>
  </si>
  <si>
    <t>建物・付属設備・構築物</t>
  </si>
  <si>
    <t>機械・工具器具備品・車両運搬具</t>
  </si>
  <si>
    <t>土地</t>
  </si>
  <si>
    <t>上記以外の有形固定資産</t>
  </si>
  <si>
    <t>水道光熱費</t>
  </si>
  <si>
    <t>Ⓗ有形固定資産計</t>
  </si>
  <si>
    <t>リース料</t>
  </si>
  <si>
    <t>上記以外の無形固定資産</t>
  </si>
  <si>
    <t>Ⓘ無形固定資産計</t>
  </si>
  <si>
    <t>租税公課</t>
  </si>
  <si>
    <t>出資金</t>
  </si>
  <si>
    <t>敷金・差入保証金</t>
  </si>
  <si>
    <t>上記以外の投資等</t>
  </si>
  <si>
    <t>Ⓙ投資その他資産合計</t>
  </si>
  <si>
    <t>Ⓚ固定資産合計Ⓗ～Ⓙ</t>
  </si>
  <si>
    <t>Ⓛ繰延資産合計</t>
  </si>
  <si>
    <t>Ⓜ資産合計ⒼⓀⓁ</t>
  </si>
  <si>
    <t>Ⓜ負債･純資産合計ⓇⓌ</t>
  </si>
  <si>
    <t>受取手形</t>
  </si>
  <si>
    <t>販売促進費</t>
  </si>
  <si>
    <t>長期借入金（役員借入）</t>
  </si>
  <si>
    <t>長期借入金（外部調達）</t>
  </si>
  <si>
    <t>投資有価証券</t>
  </si>
  <si>
    <t>長期前払費用</t>
  </si>
  <si>
    <t>③従業員の転職準備資金</t>
    <rPh sb="1" eb="4">
      <t>ジュウギョウイン</t>
    </rPh>
    <rPh sb="5" eb="7">
      <t>テンショク</t>
    </rPh>
    <rPh sb="7" eb="9">
      <t>ジュンビ</t>
    </rPh>
    <rPh sb="9" eb="11">
      <t>シキン</t>
    </rPh>
    <phoneticPr fontId="3"/>
  </si>
  <si>
    <t>⑥</t>
    <phoneticPr fontId="3"/>
  </si>
  <si>
    <t>取崩可能資産</t>
    <rPh sb="0" eb="4">
      <t>トリクズシカノウ</t>
    </rPh>
    <rPh sb="4" eb="6">
      <t>シサン</t>
    </rPh>
    <phoneticPr fontId="3"/>
  </si>
  <si>
    <t>従業員の転職準備資金</t>
    <rPh sb="0" eb="3">
      <t>ジュウギョウイン</t>
    </rPh>
    <rPh sb="4" eb="6">
      <t>テンショク</t>
    </rPh>
    <rPh sb="6" eb="8">
      <t>ジュンビ</t>
    </rPh>
    <rPh sb="8" eb="10">
      <t>シキン</t>
    </rPh>
    <phoneticPr fontId="3"/>
  </si>
  <si>
    <t>清算までの運転資金</t>
    <rPh sb="0" eb="2">
      <t>セイサン</t>
    </rPh>
    <rPh sb="5" eb="7">
      <t>ウンテン</t>
    </rPh>
    <rPh sb="7" eb="9">
      <t>シキン</t>
    </rPh>
    <phoneticPr fontId="3"/>
  </si>
  <si>
    <t>後継者の方がいらっしゃらない場合は</t>
    <rPh sb="0" eb="3">
      <t>コウケイシャ</t>
    </rPh>
    <rPh sb="4" eb="5">
      <t>カタ</t>
    </rPh>
    <rPh sb="14" eb="16">
      <t>バアイ</t>
    </rPh>
    <phoneticPr fontId="3"/>
  </si>
  <si>
    <t>の4つの資金準備が必要です。（※事業継続の場合は必要な資金が異なります）</t>
    <rPh sb="4" eb="6">
      <t>シキン</t>
    </rPh>
    <rPh sb="6" eb="8">
      <t>ジュンビ</t>
    </rPh>
    <rPh sb="9" eb="11">
      <t>ヒツヨウ</t>
    </rPh>
    <rPh sb="16" eb="18">
      <t>ジギョウ</t>
    </rPh>
    <rPh sb="18" eb="20">
      <t>ケイゾク</t>
    </rPh>
    <rPh sb="21" eb="23">
      <t>バアイ</t>
    </rPh>
    <rPh sb="24" eb="26">
      <t>ヒツヨウ</t>
    </rPh>
    <rPh sb="27" eb="29">
      <t>シキン</t>
    </rPh>
    <rPh sb="30" eb="31">
      <t>コト</t>
    </rPh>
    <phoneticPr fontId="3"/>
  </si>
  <si>
    <t>事業を清算する場合は、借入金を完済する必要がありますので、事業継続時と異なり必ず完済する必要が</t>
    <rPh sb="0" eb="2">
      <t>ジギョウ</t>
    </rPh>
    <rPh sb="3" eb="5">
      <t>セイサン</t>
    </rPh>
    <rPh sb="7" eb="9">
      <t>バアイ</t>
    </rPh>
    <rPh sb="11" eb="13">
      <t>カリイレ</t>
    </rPh>
    <rPh sb="13" eb="14">
      <t>キン</t>
    </rPh>
    <rPh sb="15" eb="17">
      <t>カンサイ</t>
    </rPh>
    <rPh sb="19" eb="21">
      <t>ヒツヨウ</t>
    </rPh>
    <rPh sb="29" eb="31">
      <t>ジギョウ</t>
    </rPh>
    <rPh sb="31" eb="33">
      <t>ケイゾク</t>
    </rPh>
    <rPh sb="33" eb="34">
      <t>ジ</t>
    </rPh>
    <rPh sb="35" eb="36">
      <t>コト</t>
    </rPh>
    <rPh sb="38" eb="39">
      <t>カナラ</t>
    </rPh>
    <rPh sb="40" eb="42">
      <t>カンサイ</t>
    </rPh>
    <rPh sb="44" eb="46">
      <t>ヒツヨウ</t>
    </rPh>
    <phoneticPr fontId="3"/>
  </si>
  <si>
    <t>あります。団体信用生命保険に加入しているかどうかで保障額が異なるので確認しておきましょう。</t>
    <rPh sb="5" eb="13">
      <t>ダンタイシンヨウセイメイホケン</t>
    </rPh>
    <rPh sb="14" eb="16">
      <t>カニュウ</t>
    </rPh>
    <rPh sb="25" eb="27">
      <t>ホショウ</t>
    </rPh>
    <rPh sb="27" eb="28">
      <t>ガク</t>
    </rPh>
    <rPh sb="29" eb="30">
      <t>コト</t>
    </rPh>
    <rPh sb="34" eb="36">
      <t>カクニン</t>
    </rPh>
    <phoneticPr fontId="3"/>
  </si>
  <si>
    <t>法人の事業清算後の残余資産の分配は、会社が解散し、全ての債務が清算された後に残る資産をに残る資産</t>
    <phoneticPr fontId="3"/>
  </si>
  <si>
    <t>を株主に分配する手続きです。債務が全て清算されると、残った資産が残余資産として確定します。これには</t>
    <rPh sb="1" eb="3">
      <t>カブヌシ</t>
    </rPh>
    <rPh sb="4" eb="6">
      <t>ブンパイ</t>
    </rPh>
    <rPh sb="8" eb="10">
      <t>テツヅ</t>
    </rPh>
    <phoneticPr fontId="3"/>
  </si>
  <si>
    <t>現金、売却できる不動産や設備、株式などが含まれます。残余資産は、株主に対して分配されますが、残余</t>
    <rPh sb="46" eb="48">
      <t>ザンヨ</t>
    </rPh>
    <phoneticPr fontId="3"/>
  </si>
  <si>
    <t>資産は、株主に対して分配されます。通常、分配は株主の持株比率に応じて行われます。</t>
    <phoneticPr fontId="3"/>
  </si>
  <si>
    <t>※もし清算後に新たな債務が発覚した場合、その支払い義務は株主に及ぶ可能性があります。</t>
    <phoneticPr fontId="3"/>
  </si>
  <si>
    <t>会社が清算した場合、残された従業員の働き口が見つかるまでの間の資金を準備する事が経営者としての責任で</t>
    <rPh sb="0" eb="2">
      <t>カイシャ</t>
    </rPh>
    <rPh sb="3" eb="5">
      <t>セイサン</t>
    </rPh>
    <rPh sb="7" eb="9">
      <t>バアイ</t>
    </rPh>
    <rPh sb="10" eb="11">
      <t>ノコ</t>
    </rPh>
    <rPh sb="14" eb="17">
      <t>ジュウギョウイン</t>
    </rPh>
    <rPh sb="18" eb="19">
      <t>ハタラ</t>
    </rPh>
    <rPh sb="20" eb="21">
      <t>グチ</t>
    </rPh>
    <rPh sb="22" eb="23">
      <t>ミ</t>
    </rPh>
    <rPh sb="29" eb="30">
      <t>アイダ</t>
    </rPh>
    <rPh sb="31" eb="33">
      <t>シキン</t>
    </rPh>
    <rPh sb="34" eb="36">
      <t>ジュンビ</t>
    </rPh>
    <rPh sb="38" eb="39">
      <t>コト</t>
    </rPh>
    <rPh sb="40" eb="42">
      <t>ケイエイ</t>
    </rPh>
    <rPh sb="42" eb="43">
      <t>シャ</t>
    </rPh>
    <rPh sb="47" eb="49">
      <t>セキニン</t>
    </rPh>
    <phoneticPr fontId="3"/>
  </si>
  <si>
    <t>す。</t>
    <phoneticPr fontId="3"/>
  </si>
  <si>
    <t>転職準備期間（月）</t>
    <rPh sb="0" eb="2">
      <t>テンショク</t>
    </rPh>
    <rPh sb="2" eb="4">
      <t>ジュンビ</t>
    </rPh>
    <rPh sb="4" eb="6">
      <t>キカン</t>
    </rPh>
    <rPh sb="7" eb="8">
      <t>ツキ</t>
    </rPh>
    <phoneticPr fontId="3"/>
  </si>
  <si>
    <t>直近決算給与手当額
（月額）</t>
    <rPh sb="0" eb="2">
      <t>チョッキン</t>
    </rPh>
    <rPh sb="2" eb="4">
      <t>ケッサン</t>
    </rPh>
    <rPh sb="4" eb="6">
      <t>キュウヨ</t>
    </rPh>
    <rPh sb="6" eb="8">
      <t>テアテ</t>
    </rPh>
    <rPh sb="8" eb="9">
      <t>ガク</t>
    </rPh>
    <rPh sb="11" eb="13">
      <t>ゲツガク</t>
    </rPh>
    <phoneticPr fontId="3"/>
  </si>
  <si>
    <t>④事業清算までの運転資金</t>
    <rPh sb="1" eb="3">
      <t>ジギョウ</t>
    </rPh>
    <rPh sb="3" eb="5">
      <t>セイサン</t>
    </rPh>
    <rPh sb="8" eb="10">
      <t>ウンテン</t>
    </rPh>
    <rPh sb="10" eb="12">
      <t>シキン</t>
    </rPh>
    <phoneticPr fontId="3"/>
  </si>
  <si>
    <t>事業清算までの間も下記の運転資金を準備しておくことが必要です。</t>
    <rPh sb="0" eb="2">
      <t>ジギョウ</t>
    </rPh>
    <rPh sb="2" eb="4">
      <t>セイサン</t>
    </rPh>
    <rPh sb="7" eb="8">
      <t>アイダ</t>
    </rPh>
    <rPh sb="9" eb="11">
      <t>カキ</t>
    </rPh>
    <rPh sb="12" eb="14">
      <t>ウンテン</t>
    </rPh>
    <rPh sb="14" eb="16">
      <t>シキン</t>
    </rPh>
    <rPh sb="17" eb="19">
      <t>ジュンビ</t>
    </rPh>
    <rPh sb="26" eb="28">
      <t>ヒツヨウ</t>
    </rPh>
    <phoneticPr fontId="3"/>
  </si>
  <si>
    <t>１）日常の運用コスト：従業員の給与・事務所や工場などの施設の賃貸料の支払い</t>
    <rPh sb="2" eb="4">
      <t>ニチジョウ</t>
    </rPh>
    <rPh sb="5" eb="7">
      <t>ウンヨウ</t>
    </rPh>
    <rPh sb="11" eb="14">
      <t>ジュウギョウイン</t>
    </rPh>
    <rPh sb="15" eb="17">
      <t>キュウヨ</t>
    </rPh>
    <rPh sb="18" eb="20">
      <t>ジム</t>
    </rPh>
    <rPh sb="20" eb="21">
      <t>ショ</t>
    </rPh>
    <rPh sb="22" eb="24">
      <t>コウジョウ</t>
    </rPh>
    <rPh sb="27" eb="29">
      <t>シセツ</t>
    </rPh>
    <rPh sb="30" eb="33">
      <t>チンタイリョウ</t>
    </rPh>
    <rPh sb="34" eb="36">
      <t>シハラ</t>
    </rPh>
    <phoneticPr fontId="3"/>
  </si>
  <si>
    <t>２）取引先などへの支払い：未払代金の支払い代金や取引先への支払い</t>
    <rPh sb="2" eb="4">
      <t>トリヒキ</t>
    </rPh>
    <rPh sb="4" eb="5">
      <t>サキ</t>
    </rPh>
    <rPh sb="9" eb="11">
      <t>シハラ</t>
    </rPh>
    <rPh sb="13" eb="15">
      <t>ミバライ</t>
    </rPh>
    <rPh sb="15" eb="17">
      <t>ダイキン</t>
    </rPh>
    <rPh sb="18" eb="20">
      <t>シハラ</t>
    </rPh>
    <rPh sb="21" eb="23">
      <t>ダイキン</t>
    </rPh>
    <rPh sb="24" eb="26">
      <t>トリヒキ</t>
    </rPh>
    <rPh sb="26" eb="27">
      <t>サキ</t>
    </rPh>
    <rPh sb="29" eb="31">
      <t>シハラ</t>
    </rPh>
    <phoneticPr fontId="3"/>
  </si>
  <si>
    <t>３）清算手続きにかかる費用：清算人の報酬や法的手続きの費用</t>
    <rPh sb="2" eb="4">
      <t>セイサン</t>
    </rPh>
    <rPh sb="4" eb="6">
      <t>テツヅ</t>
    </rPh>
    <rPh sb="11" eb="13">
      <t>ヒヨウ</t>
    </rPh>
    <rPh sb="14" eb="16">
      <t>セイサン</t>
    </rPh>
    <rPh sb="16" eb="17">
      <t>ヒト</t>
    </rPh>
    <rPh sb="18" eb="20">
      <t>ホウシュウ</t>
    </rPh>
    <rPh sb="21" eb="23">
      <t>ホウテキ</t>
    </rPh>
    <rPh sb="23" eb="25">
      <t>テツヅ</t>
    </rPh>
    <rPh sb="27" eb="29">
      <t>ヒヨウ</t>
    </rPh>
    <phoneticPr fontId="3"/>
  </si>
  <si>
    <t>４）税金の支払い：清算に至るまでに発生する税金の支払い</t>
    <rPh sb="2" eb="4">
      <t>ゼイキン</t>
    </rPh>
    <rPh sb="5" eb="7">
      <t>シハラ</t>
    </rPh>
    <rPh sb="9" eb="11">
      <t>セイサン</t>
    </rPh>
    <rPh sb="12" eb="13">
      <t>イタ</t>
    </rPh>
    <rPh sb="17" eb="19">
      <t>ハッセイ</t>
    </rPh>
    <rPh sb="21" eb="23">
      <t>ゼイキン</t>
    </rPh>
    <rPh sb="24" eb="26">
      <t>シハラ</t>
    </rPh>
    <phoneticPr fontId="3"/>
  </si>
  <si>
    <t>５）トラブル対応：清算中に発生する可能性のある予期しないトラブルへの対応コスト</t>
    <rPh sb="6" eb="8">
      <t>タイオウ</t>
    </rPh>
    <rPh sb="9" eb="11">
      <t>セイサン</t>
    </rPh>
    <rPh sb="11" eb="12">
      <t>ナカ</t>
    </rPh>
    <rPh sb="13" eb="15">
      <t>ハッセイ</t>
    </rPh>
    <rPh sb="17" eb="20">
      <t>カノウセイ</t>
    </rPh>
    <rPh sb="23" eb="25">
      <t>ヨキ</t>
    </rPh>
    <rPh sb="34" eb="36">
      <t>タイオウ</t>
    </rPh>
    <phoneticPr fontId="3"/>
  </si>
  <si>
    <t>③従業員の
転職準備資金</t>
    <rPh sb="1" eb="4">
      <t>ジュウギョウイン</t>
    </rPh>
    <rPh sb="6" eb="12">
      <t>テンショクジュンビシキン</t>
    </rPh>
    <phoneticPr fontId="3"/>
  </si>
  <si>
    <t>④事業清算までの
運転資金</t>
    <rPh sb="1" eb="3">
      <t>ジギョウ</t>
    </rPh>
    <rPh sb="3" eb="5">
      <t>セイサン</t>
    </rPh>
    <rPh sb="9" eb="11">
      <t>ウンテン</t>
    </rPh>
    <rPh sb="11" eb="13">
      <t>シキン</t>
    </rPh>
    <phoneticPr fontId="3"/>
  </si>
  <si>
    <t>清算までに必要な期間</t>
    <rPh sb="0" eb="2">
      <t>セイサン</t>
    </rPh>
    <rPh sb="5" eb="7">
      <t>ヒツヨウ</t>
    </rPh>
    <rPh sb="8" eb="10">
      <t>キカン</t>
    </rPh>
    <phoneticPr fontId="3"/>
  </si>
  <si>
    <t>※清算までに必要な期間は半年から1年程度ですが、費用としては3か月～半年程度の運転資金</t>
    <rPh sb="1" eb="3">
      <t>セイサン</t>
    </rPh>
    <rPh sb="6" eb="8">
      <t>ヒツヨウ</t>
    </rPh>
    <rPh sb="9" eb="11">
      <t>キカン</t>
    </rPh>
    <rPh sb="12" eb="14">
      <t>ハントシ</t>
    </rPh>
    <rPh sb="17" eb="18">
      <t>ネン</t>
    </rPh>
    <rPh sb="18" eb="20">
      <t>テイド</t>
    </rPh>
    <rPh sb="24" eb="26">
      <t>ヒヨウ</t>
    </rPh>
    <rPh sb="32" eb="33">
      <t>ゲツ</t>
    </rPh>
    <rPh sb="34" eb="36">
      <t>ハントシ</t>
    </rPh>
    <rPh sb="36" eb="38">
      <t>テイド</t>
    </rPh>
    <rPh sb="39" eb="41">
      <t>ウンテン</t>
    </rPh>
    <rPh sb="41" eb="43">
      <t>シキン</t>
    </rPh>
    <phoneticPr fontId="3"/>
  </si>
  <si>
    <t>が必要となることが一般的です。</t>
    <rPh sb="1" eb="3">
      <t>ヒツヨウ</t>
    </rPh>
    <rPh sb="9" eb="12">
      <t>イッパンテキ</t>
    </rPh>
    <phoneticPr fontId="3"/>
  </si>
  <si>
    <t>※転職準備期間は3～6か月程度を準備しておくことが一般的です。</t>
    <rPh sb="1" eb="5">
      <t>テンショクジュンビ</t>
    </rPh>
    <rPh sb="5" eb="7">
      <t>キカン</t>
    </rPh>
    <rPh sb="12" eb="13">
      <t>ゲツ</t>
    </rPh>
    <rPh sb="13" eb="15">
      <t>テイド</t>
    </rPh>
    <rPh sb="16" eb="18">
      <t>ジュンビ</t>
    </rPh>
    <rPh sb="25" eb="28">
      <t>イッパンテキ</t>
    </rPh>
    <phoneticPr fontId="3"/>
  </si>
  <si>
    <t>参考）残余資産の分配について</t>
    <rPh sb="0" eb="2">
      <t>サンコウ</t>
    </rPh>
    <rPh sb="3" eb="5">
      <t>ザンヨ</t>
    </rPh>
    <rPh sb="5" eb="7">
      <t>シサン</t>
    </rPh>
    <rPh sb="8" eb="10">
      <t>ブンパイ</t>
    </rPh>
    <phoneticPr fontId="3"/>
  </si>
  <si>
    <t>取崩可能資産について</t>
    <rPh sb="0" eb="6">
      <t>トリクズシカノウシサン</t>
    </rPh>
    <phoneticPr fontId="3"/>
  </si>
  <si>
    <t>当座資産</t>
    <rPh sb="0" eb="2">
      <t>トウザ</t>
    </rPh>
    <rPh sb="2" eb="4">
      <t>シサン</t>
    </rPh>
    <phoneticPr fontId="3"/>
  </si>
  <si>
    <t>棚卸資産</t>
    <rPh sb="0" eb="2">
      <t>タナオロシ</t>
    </rPh>
    <rPh sb="2" eb="4">
      <t>シサン</t>
    </rPh>
    <phoneticPr fontId="3"/>
  </si>
  <si>
    <t>その他
流動資産</t>
    <rPh sb="2" eb="3">
      <t>ホカ</t>
    </rPh>
    <rPh sb="4" eb="6">
      <t>リュウドウ</t>
    </rPh>
    <rPh sb="6" eb="8">
      <t>シサン</t>
    </rPh>
    <phoneticPr fontId="3"/>
  </si>
  <si>
    <t>固定資産</t>
    <rPh sb="0" eb="2">
      <t>コテイ</t>
    </rPh>
    <rPh sb="2" eb="4">
      <t>シサン</t>
    </rPh>
    <phoneticPr fontId="3"/>
  </si>
  <si>
    <t>繰延資産</t>
    <rPh sb="0" eb="2">
      <t>クリノベ</t>
    </rPh>
    <rPh sb="2" eb="4">
      <t>シサン</t>
    </rPh>
    <phoneticPr fontId="3"/>
  </si>
  <si>
    <t>資産合計</t>
    <rPh sb="0" eb="2">
      <t>シサン</t>
    </rPh>
    <rPh sb="2" eb="4">
      <t>ゴウケイ</t>
    </rPh>
    <phoneticPr fontId="3"/>
  </si>
  <si>
    <t>直近簡易BS</t>
    <rPh sb="0" eb="2">
      <t>チョッキン</t>
    </rPh>
    <rPh sb="2" eb="4">
      <t>カンイ</t>
    </rPh>
    <phoneticPr fontId="3"/>
  </si>
  <si>
    <t>取崩可能資産</t>
    <rPh sb="0" eb="2">
      <t>トリクズシ</t>
    </rPh>
    <rPh sb="2" eb="4">
      <t>カノウ</t>
    </rPh>
    <rPh sb="4" eb="6">
      <t>シサン</t>
    </rPh>
    <phoneticPr fontId="3"/>
  </si>
  <si>
    <t>評価替え</t>
    <rPh sb="0" eb="2">
      <t>ヒョウカ</t>
    </rPh>
    <rPh sb="2" eb="3">
      <t>ガ</t>
    </rPh>
    <phoneticPr fontId="3"/>
  </si>
  <si>
    <r>
      <t>リスクアセスメントを基に、具体的な対応策を講じます。リスクへの対応方法は主に4つに分類されます。1つ目は</t>
    </r>
    <r>
      <rPr>
        <b/>
        <sz val="16"/>
        <color rgb="FFFF0000"/>
        <rFont val="游ゴシック"/>
        <family val="3"/>
        <charset val="128"/>
        <scheme val="minor"/>
      </rPr>
      <t>リスク回避</t>
    </r>
    <r>
      <rPr>
        <b/>
        <sz val="14"/>
        <color theme="1"/>
        <rFont val="游ゴシック"/>
        <family val="3"/>
        <charset val="128"/>
        <scheme val="minor"/>
      </rPr>
      <t>で、リスクが発生しないように業務プロセスや事業計画を変更する方法です。たとえば、取引先を分散化して特定のパートナーへの過剰依存を防ぐといった対策です。2つ目は</t>
    </r>
    <r>
      <rPr>
        <b/>
        <sz val="16"/>
        <color rgb="FFFF0000"/>
        <rFont val="游ゴシック"/>
        <family val="3"/>
        <charset val="128"/>
        <scheme val="minor"/>
      </rPr>
      <t>リスク軽減</t>
    </r>
    <r>
      <rPr>
        <b/>
        <sz val="14"/>
        <color theme="1"/>
        <rFont val="游ゴシック"/>
        <family val="3"/>
        <charset val="128"/>
        <scheme val="minor"/>
      </rPr>
      <t>で、発生可能性や影響度を下げる予防策を実施します。サイバーセキュリティ対策や従業員教育がその例です。3つ目は</t>
    </r>
    <r>
      <rPr>
        <b/>
        <sz val="16"/>
        <color rgb="FFFF0000"/>
        <rFont val="游ゴシック"/>
        <family val="3"/>
        <charset val="128"/>
        <scheme val="minor"/>
      </rPr>
      <t>リスク移転</t>
    </r>
    <r>
      <rPr>
        <b/>
        <sz val="14"/>
        <color theme="1"/>
        <rFont val="游ゴシック"/>
        <family val="3"/>
        <charset val="128"/>
        <scheme val="minor"/>
      </rPr>
      <t>で、生命保険や契約を活用して、リスクの一部を他者に引き受けてもらう方法です。事業承継リスクをカバーするために死亡保険を利用するのが典型的な例です。最後</t>
    </r>
    <r>
      <rPr>
        <b/>
        <sz val="16"/>
        <color theme="1"/>
        <rFont val="游ゴシック"/>
        <family val="3"/>
        <charset val="128"/>
        <scheme val="minor"/>
      </rPr>
      <t>に</t>
    </r>
    <r>
      <rPr>
        <b/>
        <sz val="16"/>
        <color rgb="FFFF0000"/>
        <rFont val="游ゴシック"/>
        <family val="3"/>
        <charset val="128"/>
        <scheme val="minor"/>
      </rPr>
      <t>リスク受容</t>
    </r>
    <r>
      <rPr>
        <b/>
        <sz val="14"/>
        <color theme="1"/>
        <rFont val="游ゴシック"/>
        <family val="3"/>
        <charset val="128"/>
        <scheme val="minor"/>
      </rPr>
      <t>があります。許容可能と判断したリスクについては特別な対策を講じず、現状維持とします。これらの対応策を実施した後も、定期的にリスク状況を再評価し、経営環境の変化に応じてリスクマネジメント計画を見直すことが重要です。リスクをコントロールし、柔軟に対応できる企業体制を構築することこそが、経営の成功と持続可能性を実現する鍵となります。</t>
    </r>
    <phoneticPr fontId="3"/>
  </si>
  <si>
    <r>
      <t xml:space="preserve">③リスクマネジメント
</t>
    </r>
    <r>
      <rPr>
        <b/>
        <sz val="14"/>
        <color rgb="FFFF0000"/>
        <rFont val="游ゴシック"/>
        <family val="3"/>
        <charset val="128"/>
        <scheme val="minor"/>
      </rPr>
      <t>※保険の活用</t>
    </r>
    <rPh sb="12" eb="14">
      <t>ホケン</t>
    </rPh>
    <rPh sb="15" eb="17">
      <t>カツヨウ</t>
    </rPh>
    <phoneticPr fontId="3"/>
  </si>
  <si>
    <r>
      <t>次に、洗い出したリスクを評価する段階に進みます。リスクを</t>
    </r>
    <r>
      <rPr>
        <b/>
        <sz val="16"/>
        <color rgb="FFFF0000"/>
        <rFont val="游ゴシック"/>
        <family val="3"/>
        <charset val="128"/>
        <scheme val="minor"/>
      </rPr>
      <t>「発生可能性」</t>
    </r>
    <r>
      <rPr>
        <b/>
        <sz val="14"/>
        <color theme="1"/>
        <rFont val="游ゴシック"/>
        <family val="3"/>
        <charset val="128"/>
        <scheme val="minor"/>
      </rPr>
      <t>と</t>
    </r>
    <r>
      <rPr>
        <b/>
        <sz val="16"/>
        <color rgb="FFFF0000"/>
        <rFont val="游ゴシック"/>
        <family val="3"/>
        <charset val="128"/>
        <scheme val="minor"/>
      </rPr>
      <t>「影響度」</t>
    </r>
    <r>
      <rPr>
        <b/>
        <sz val="14"/>
        <color theme="1"/>
        <rFont val="游ゴシック"/>
        <family val="3"/>
        <charset val="128"/>
        <scheme val="minor"/>
      </rPr>
      <t>の2軸で分類し、それぞれを高・中・低でスコアリングします。これにより、リスクの優先順位を明確化し、最も対策が急がれるリスクを特定します。たとえば、「高影響度・高発生可能性」のリスクは最優先で対応すべきですが、「低影響度・低発生可能性」のリスクは許容可能と判断する場合もあります。この分析結果はリスクマップに可視化され、経営陣や関係者が一目でリスクの全体像を把握できるようになります。</t>
    </r>
    <phoneticPr fontId="3"/>
  </si>
  <si>
    <r>
      <t xml:space="preserve">②リスクアセスメント
</t>
    </r>
    <r>
      <rPr>
        <b/>
        <sz val="14"/>
        <color rgb="FFFF0000"/>
        <rFont val="游ゴシック"/>
        <family val="3"/>
        <charset val="128"/>
        <scheme val="minor"/>
      </rPr>
      <t>※財務の視点が重要</t>
    </r>
    <rPh sb="12" eb="14">
      <t>ザイム</t>
    </rPh>
    <rPh sb="15" eb="17">
      <t>シテン</t>
    </rPh>
    <rPh sb="18" eb="20">
      <t>ジュウヨウ</t>
    </rPh>
    <phoneticPr fontId="3"/>
  </si>
  <si>
    <r>
      <t>リスクマネジメントの第一歩は、企業が抱える潜在的なリスクを徹底的に洗い出すことです。全社的な視点で、経営リスク（経営者の突然の死亡・健康問題や事業承継問題）、財務リスク（キャッシュフロー不足や借入金返済の困難）、法務リスク（契約不履行や法改正未対応）、技術リスク（サイバー攻撃やシステム障害）、市場リスク（競争激化や顧客ニーズの変化）などを特定します。その中でも</t>
    </r>
    <r>
      <rPr>
        <b/>
        <sz val="18"/>
        <color rgb="FFFF0000"/>
        <rFont val="游ゴシック"/>
        <family val="3"/>
        <charset val="128"/>
        <scheme val="minor"/>
      </rPr>
      <t>企業にとって許容できないリスク</t>
    </r>
    <r>
      <rPr>
        <b/>
        <sz val="14"/>
        <color theme="1"/>
        <rFont val="游ゴシック"/>
        <family val="3"/>
        <charset val="128"/>
        <scheme val="minor"/>
      </rPr>
      <t>に関しては絶対に対策しておく必要があります。</t>
    </r>
    <rPh sb="63" eb="65">
      <t>シボウ</t>
    </rPh>
    <rPh sb="66" eb="68">
      <t>ケンコウ</t>
    </rPh>
    <rPh sb="68" eb="70">
      <t>モンダイ</t>
    </rPh>
    <rPh sb="178" eb="179">
      <t>ナカ</t>
    </rPh>
    <rPh sb="181" eb="183">
      <t>キギョウ</t>
    </rPh>
    <rPh sb="187" eb="189">
      <t>キョヨウ</t>
    </rPh>
    <rPh sb="197" eb="198">
      <t>カン</t>
    </rPh>
    <rPh sb="201" eb="203">
      <t>ゼッタイ</t>
    </rPh>
    <rPh sb="204" eb="206">
      <t>タイサク</t>
    </rPh>
    <rPh sb="210" eb="212">
      <t>ヒツヨウ</t>
    </rPh>
    <phoneticPr fontId="3"/>
  </si>
  <si>
    <t>①リスクの洗い出し</t>
    <rPh sb="5" eb="6">
      <t>アラ</t>
    </rPh>
    <rPh sb="7" eb="8">
      <t>ダ</t>
    </rPh>
    <phoneticPr fontId="3"/>
  </si>
  <si>
    <t>リスクマネジメントのSTEP</t>
    <phoneticPr fontId="3"/>
  </si>
  <si>
    <t>リスクマネジメントとは、企業が直面する多様なリスクを特定し、それらが事業に及ぼす影響を評価したうえで、適切な対策を講じる一連のプロセスを指します。その目的は、リスクによる損失を最小限に抑えつつ、経営の安定性や事業の継続性を確保することにあります。対象となるリスクは、財務、運営、法務、技術、環境、社会的要因など多岐にわたり、これらを包括的に管理することで、予期せぬ事態にも柔軟に対応できる体制を構築します。</t>
    <phoneticPr fontId="3"/>
  </si>
  <si>
    <t>【１】リスクマネジメントとは？</t>
    <phoneticPr fontId="3"/>
  </si>
  <si>
    <t>リスクの発生頻度</t>
    <rPh sb="4" eb="6">
      <t>ハッセイ</t>
    </rPh>
    <rPh sb="6" eb="8">
      <t>ヒンド</t>
    </rPh>
    <phoneticPr fontId="3"/>
  </si>
  <si>
    <t>リスクの影響度</t>
    <rPh sb="4" eb="7">
      <t>エイキョウド</t>
    </rPh>
    <phoneticPr fontId="3"/>
  </si>
  <si>
    <r>
      <rPr>
        <b/>
        <sz val="12"/>
        <color rgb="FFFF0000"/>
        <rFont val="游ゴシック"/>
        <family val="3"/>
        <charset val="128"/>
        <scheme val="minor"/>
      </rPr>
      <t>リスクマップ</t>
    </r>
    <r>
      <rPr>
        <b/>
        <sz val="11"/>
        <color theme="1"/>
        <rFont val="游ゴシック"/>
        <family val="3"/>
        <charset val="128"/>
        <scheme val="minor"/>
      </rPr>
      <t>は、事業活動におけるさまざまなリスクを整理し、それらの発生可能性と影響度に基づいて視覚的に配置するツールです。このプロセスを通じて、</t>
    </r>
    <r>
      <rPr>
        <b/>
        <sz val="12"/>
        <color rgb="FFFF0000"/>
        <rFont val="游ゴシック"/>
        <family val="3"/>
        <charset val="128"/>
        <scheme val="minor"/>
      </rPr>
      <t>どのリスクを優先的に対策すべきかを明確</t>
    </r>
    <r>
      <rPr>
        <b/>
        <sz val="11"/>
        <color theme="1"/>
        <rFont val="游ゴシック"/>
        <family val="3"/>
        <charset val="128"/>
        <scheme val="minor"/>
      </rPr>
      <t>にし、経営の安定性を向上させることができます。</t>
    </r>
    <phoneticPr fontId="3"/>
  </si>
  <si>
    <r>
      <rPr>
        <b/>
        <sz val="12"/>
        <color rgb="FFFF0000"/>
        <rFont val="游ゴシック"/>
        <family val="3"/>
        <charset val="128"/>
        <scheme val="minor"/>
      </rPr>
      <t>リスク軽減</t>
    </r>
    <r>
      <rPr>
        <sz val="12"/>
        <color theme="1"/>
        <rFont val="游ゴシック"/>
        <family val="2"/>
        <charset val="128"/>
        <scheme val="minor"/>
      </rPr>
      <t>は、リスクが発生する可能性や発生した場合の影響度を下げるための予防策を講じる方法です。完全にリスクを排除することは難しくても、そのダメージを最小限に抑えることが目的です。</t>
    </r>
    <phoneticPr fontId="3"/>
  </si>
  <si>
    <r>
      <rPr>
        <b/>
        <sz val="12"/>
        <color rgb="FFFF0000"/>
        <rFont val="游ゴシック"/>
        <family val="3"/>
        <charset val="128"/>
        <scheme val="minor"/>
      </rPr>
      <t>リスク受容</t>
    </r>
    <r>
      <rPr>
        <sz val="12"/>
        <color theme="1"/>
        <rFont val="游ゴシック"/>
        <family val="2"/>
        <charset val="128"/>
        <scheme val="minor"/>
      </rPr>
      <t>は、発生可能性や影響度が低く、許容可能な範囲内であるリスクをあえて受け入れる方法です。この場合、特別な対策を講じることはなく、事業を継続しながらリスクを監視することに重点を置きます。リスク対策のコストがリスクによる影響を上回る場合にも選択されることがあります。</t>
    </r>
    <phoneticPr fontId="3"/>
  </si>
  <si>
    <t>軽減</t>
    <rPh sb="0" eb="2">
      <t>ケイゲン</t>
    </rPh>
    <phoneticPr fontId="3"/>
  </si>
  <si>
    <t>許容</t>
    <rPh sb="0" eb="2">
      <t>キョヨウ</t>
    </rPh>
    <phoneticPr fontId="3"/>
  </si>
  <si>
    <r>
      <rPr>
        <b/>
        <sz val="12"/>
        <color rgb="FFFF0000"/>
        <rFont val="游ゴシック"/>
        <family val="3"/>
        <charset val="128"/>
        <scheme val="minor"/>
      </rPr>
      <t>リスク回避</t>
    </r>
    <r>
      <rPr>
        <sz val="12"/>
        <color theme="1"/>
        <rFont val="游ゴシック"/>
        <family val="2"/>
        <charset val="128"/>
        <scheme val="minor"/>
      </rPr>
      <t>とは、リスクそのものが発生しないように事業活動や業務プロセスを変更する方法です。リスクを根本的に排除するため、影響を完全に防ぐことが可能ですが、一方で事業の柔軟性が制約される場合もあります。</t>
    </r>
    <phoneticPr fontId="3"/>
  </si>
  <si>
    <r>
      <rPr>
        <b/>
        <sz val="12"/>
        <color rgb="FFFF0000"/>
        <rFont val="游ゴシック"/>
        <family val="3"/>
        <charset val="128"/>
        <scheme val="minor"/>
      </rPr>
      <t>リスク転嫁</t>
    </r>
    <r>
      <rPr>
        <sz val="12"/>
        <color theme="1"/>
        <rFont val="游ゴシック"/>
        <family val="2"/>
        <charset val="128"/>
        <scheme val="minor"/>
      </rPr>
      <t>は、リスクの影響を自社以外の第三者に引き受けてもらう方法です。保険や契約を活用することで、リスクに伴う財務的な損失を軽減することができます。この方法は特に大きな損失が想定される場合に効果的です。</t>
    </r>
    <rPh sb="3" eb="5">
      <t>テンカ</t>
    </rPh>
    <phoneticPr fontId="3"/>
  </si>
  <si>
    <t>回避</t>
    <rPh sb="0" eb="2">
      <t>カイヒ</t>
    </rPh>
    <phoneticPr fontId="3"/>
  </si>
  <si>
    <t>転嫁</t>
    <rPh sb="0" eb="2">
      <t>テンカ</t>
    </rPh>
    <phoneticPr fontId="3"/>
  </si>
  <si>
    <t>当期純利益</t>
    <rPh sb="0" eb="2">
      <t>トウキ</t>
    </rPh>
    <rPh sb="2" eb="5">
      <t>ジュンリエキ</t>
    </rPh>
    <phoneticPr fontId="3"/>
  </si>
  <si>
    <t>支払利息・法人税等</t>
    <rPh sb="0" eb="2">
      <t>シハライ</t>
    </rPh>
    <rPh sb="2" eb="4">
      <t>リソク</t>
    </rPh>
    <rPh sb="5" eb="8">
      <t>ホウジンゼイ</t>
    </rPh>
    <rPh sb="8" eb="9">
      <t>ナド</t>
    </rPh>
    <phoneticPr fontId="3"/>
  </si>
  <si>
    <t>営業利益</t>
    <rPh sb="0" eb="2">
      <t>エイギョウ</t>
    </rPh>
    <rPh sb="2" eb="4">
      <t>リエキ</t>
    </rPh>
    <phoneticPr fontId="3"/>
  </si>
  <si>
    <t>その他固定費</t>
    <rPh sb="2" eb="3">
      <t>ホカ</t>
    </rPh>
    <rPh sb="3" eb="6">
      <t>コテイヒ</t>
    </rPh>
    <phoneticPr fontId="3"/>
  </si>
  <si>
    <t>維持費</t>
    <rPh sb="0" eb="3">
      <t>イジヒ</t>
    </rPh>
    <phoneticPr fontId="3"/>
  </si>
  <si>
    <t>営業費</t>
    <rPh sb="0" eb="2">
      <t>エイギョウ</t>
    </rPh>
    <rPh sb="2" eb="3">
      <t>ヒ</t>
    </rPh>
    <phoneticPr fontId="3"/>
  </si>
  <si>
    <t>純資産</t>
    <rPh sb="0" eb="3">
      <t>ジュンシサン</t>
    </rPh>
    <phoneticPr fontId="3"/>
  </si>
  <si>
    <t>固定負債</t>
    <rPh sb="0" eb="2">
      <t>コテイ</t>
    </rPh>
    <rPh sb="2" eb="4">
      <t>フサイ</t>
    </rPh>
    <phoneticPr fontId="3"/>
  </si>
  <si>
    <t>流動負債</t>
    <rPh sb="0" eb="2">
      <t>リュウドウ</t>
    </rPh>
    <rPh sb="2" eb="4">
      <t>フサイ</t>
    </rPh>
    <phoneticPr fontId="3"/>
  </si>
  <si>
    <t>繰延資産</t>
  </si>
  <si>
    <t>人財費</t>
    <rPh sb="0" eb="2">
      <t>ジンザイ</t>
    </rPh>
    <rPh sb="2" eb="3">
      <t>ヒ</t>
    </rPh>
    <phoneticPr fontId="3"/>
  </si>
  <si>
    <t>流動資産</t>
    <rPh sb="0" eb="2">
      <t>リュウドウ</t>
    </rPh>
    <rPh sb="2" eb="4">
      <t>シサン</t>
    </rPh>
    <phoneticPr fontId="3"/>
  </si>
  <si>
    <t>負債＆資本</t>
    <rPh sb="0" eb="2">
      <t>フサイ</t>
    </rPh>
    <rPh sb="3" eb="5">
      <t>シホン</t>
    </rPh>
    <phoneticPr fontId="3"/>
  </si>
  <si>
    <t>資産</t>
    <rPh sb="0" eb="2">
      <t>シサン</t>
    </rPh>
    <phoneticPr fontId="3"/>
  </si>
  <si>
    <t>変動費</t>
    <rPh sb="0" eb="2">
      <t>ヘンドウ</t>
    </rPh>
    <rPh sb="2" eb="3">
      <t>ヒ</t>
    </rPh>
    <phoneticPr fontId="3"/>
  </si>
  <si>
    <t>売上高</t>
    <rPh sb="0" eb="2">
      <t>ウリアゲ</t>
    </rPh>
    <rPh sb="2" eb="3">
      <t>タカ</t>
    </rPh>
    <phoneticPr fontId="3"/>
  </si>
  <si>
    <t>必要保障額</t>
    <rPh sb="0" eb="2">
      <t>ヒツヨウ</t>
    </rPh>
    <rPh sb="2" eb="4">
      <t>ホショウ</t>
    </rPh>
    <rPh sb="4" eb="5">
      <t>ガク</t>
    </rPh>
    <phoneticPr fontId="3"/>
  </si>
  <si>
    <t>保障額合計</t>
    <rPh sb="0" eb="2">
      <t>ホショウ</t>
    </rPh>
    <rPh sb="2" eb="3">
      <t>ガク</t>
    </rPh>
    <rPh sb="3" eb="5">
      <t>ゴウケイ</t>
    </rPh>
    <phoneticPr fontId="3"/>
  </si>
  <si>
    <t>会社のリスクマネジメントを考える際には、上記金額を準備しておく事が必要です。</t>
    <rPh sb="0" eb="2">
      <t>カイシャ</t>
    </rPh>
    <rPh sb="13" eb="14">
      <t>カンガ</t>
    </rPh>
    <rPh sb="16" eb="17">
      <t>サイ</t>
    </rPh>
    <rPh sb="20" eb="22">
      <t>ジョウキ</t>
    </rPh>
    <rPh sb="22" eb="24">
      <t>キンガク</t>
    </rPh>
    <rPh sb="25" eb="27">
      <t>ジュンビ</t>
    </rPh>
    <rPh sb="31" eb="32">
      <t>コト</t>
    </rPh>
    <rPh sb="33" eb="35">
      <t>ヒツヨウ</t>
    </rPh>
    <phoneticPr fontId="3"/>
  </si>
  <si>
    <t>不足している保障額合計＝リスク</t>
    <rPh sb="0" eb="2">
      <t>フソク</t>
    </rPh>
    <rPh sb="6" eb="8">
      <t>ホショウ</t>
    </rPh>
    <rPh sb="8" eb="9">
      <t>ガク</t>
    </rPh>
    <rPh sb="9" eb="11">
      <t>ゴウケイ</t>
    </rPh>
    <phoneticPr fontId="3"/>
  </si>
  <si>
    <t>会社の必要保障額合計</t>
    <rPh sb="0" eb="2">
      <t>カイシャ</t>
    </rPh>
    <rPh sb="3" eb="5">
      <t>ヒツヨウ</t>
    </rPh>
    <rPh sb="5" eb="7">
      <t>ホショウ</t>
    </rPh>
    <rPh sb="7" eb="8">
      <t>ガク</t>
    </rPh>
    <rPh sb="8" eb="10">
      <t>ゴウケイ</t>
    </rPh>
    <phoneticPr fontId="3"/>
  </si>
  <si>
    <t>⑦</t>
    <phoneticPr fontId="3"/>
  </si>
  <si>
    <t>▶借入返済については【損金計上】されない事から、生命保険で準備する借入返済資金については納税を考慮する必要があります。ここでは法人税率を【30％】と仮定して、借入返済資金を計算します。借入金返済には、元本と利息の二つの要素が含まれています。このうち、損金として計上できるのは利息部分のみであり、元本の返済部分は損金にはなりません。</t>
    <rPh sb="1" eb="3">
      <t>カリイレ</t>
    </rPh>
    <rPh sb="3" eb="5">
      <t>ヘンサイ</t>
    </rPh>
    <rPh sb="11" eb="13">
      <t>ソンキン</t>
    </rPh>
    <rPh sb="13" eb="15">
      <t>ケイジョウ</t>
    </rPh>
    <rPh sb="20" eb="21">
      <t>コト</t>
    </rPh>
    <rPh sb="24" eb="26">
      <t>セイメイ</t>
    </rPh>
    <rPh sb="26" eb="28">
      <t>ホケン</t>
    </rPh>
    <rPh sb="29" eb="31">
      <t>ジュンビ</t>
    </rPh>
    <rPh sb="33" eb="35">
      <t>カリイレ</t>
    </rPh>
    <rPh sb="35" eb="37">
      <t>ヘンサイ</t>
    </rPh>
    <rPh sb="37" eb="39">
      <t>シキン</t>
    </rPh>
    <rPh sb="44" eb="46">
      <t>ノウゼイ</t>
    </rPh>
    <rPh sb="47" eb="49">
      <t>コウリョ</t>
    </rPh>
    <phoneticPr fontId="3"/>
  </si>
  <si>
    <t>【４】保障額提案サマリ(事業清算）</t>
    <rPh sb="3" eb="5">
      <t>ホショウ</t>
    </rPh>
    <rPh sb="5" eb="6">
      <t>ガク</t>
    </rPh>
    <rPh sb="6" eb="8">
      <t>テイアン</t>
    </rPh>
    <rPh sb="12" eb="14">
      <t>ジギョウ</t>
    </rPh>
    <rPh sb="14" eb="16">
      <t>セイサン</t>
    </rPh>
    <phoneticPr fontId="3"/>
  </si>
  <si>
    <t>【５】保障額内訳（事業清算）</t>
    <rPh sb="3" eb="5">
      <t>ホショウ</t>
    </rPh>
    <rPh sb="5" eb="6">
      <t>ガク</t>
    </rPh>
    <rPh sb="6" eb="8">
      <t>ウチワケ</t>
    </rPh>
    <rPh sb="9" eb="11">
      <t>ジギョウ</t>
    </rPh>
    <rPh sb="11" eb="13">
      <t>セイサン</t>
    </rPh>
    <phoneticPr fontId="3"/>
  </si>
  <si>
    <t>【５】保障額診断（事業清算）</t>
    <rPh sb="3" eb="5">
      <t>ホショウ</t>
    </rPh>
    <rPh sb="5" eb="6">
      <t>ガク</t>
    </rPh>
    <rPh sb="6" eb="8">
      <t>シンダン</t>
    </rPh>
    <rPh sb="9" eb="11">
      <t>ジギョウ</t>
    </rPh>
    <rPh sb="11" eb="13">
      <t>セイサン</t>
    </rPh>
    <phoneticPr fontId="3"/>
  </si>
  <si>
    <t>【６】支払保険料の目安について（資産計上する保険加入検討時）</t>
    <rPh sb="3" eb="5">
      <t>シハライ</t>
    </rPh>
    <rPh sb="5" eb="8">
      <t>ホケンリョウ</t>
    </rPh>
    <rPh sb="9" eb="11">
      <t>メヤス</t>
    </rPh>
    <rPh sb="16" eb="18">
      <t>シサン</t>
    </rPh>
    <rPh sb="18" eb="20">
      <t>ケイジョウ</t>
    </rPh>
    <rPh sb="22" eb="24">
      <t>ホケン</t>
    </rPh>
    <rPh sb="24" eb="26">
      <t>カニュウ</t>
    </rPh>
    <rPh sb="26" eb="28">
      <t>ケントウ</t>
    </rPh>
    <rPh sb="28" eb="29">
      <t>ジ</t>
    </rPh>
    <phoneticPr fontId="3"/>
  </si>
  <si>
    <t>0ならOK→</t>
    <phoneticPr fontId="3"/>
  </si>
  <si>
    <t>販管費答え合わせ</t>
    <rPh sb="0" eb="3">
      <t>ハンカ</t>
    </rPh>
    <rPh sb="3" eb="4">
      <t>コタ</t>
    </rPh>
    <rPh sb="5" eb="8">
      <t>ア</t>
    </rPh>
    <phoneticPr fontId="3"/>
  </si>
  <si>
    <t>Ⓦ株主資本合計Ⓢ～Ⓥ</t>
    <phoneticPr fontId="3"/>
  </si>
  <si>
    <t>答え合わせ用</t>
    <rPh sb="0" eb="1">
      <t>コタ</t>
    </rPh>
    <rPh sb="2" eb="3">
      <t>ア</t>
    </rPh>
    <rPh sb="5" eb="6">
      <t>ヨウ</t>
    </rPh>
    <phoneticPr fontId="3"/>
  </si>
  <si>
    <t>⑨販売管理費計＝㉘～㉛</t>
  </si>
  <si>
    <t>雑費</t>
  </si>
  <si>
    <t>管理手数料</t>
  </si>
  <si>
    <t>Ⓦ純資産合計Ⓜ-Ⓡ</t>
  </si>
  <si>
    <t>寄付金</t>
  </si>
  <si>
    <t>保険料</t>
  </si>
  <si>
    <t>支払手数料</t>
  </si>
  <si>
    <t>顧問料・支払報酬料</t>
  </si>
  <si>
    <t>㉗内減価償却費　　　</t>
  </si>
  <si>
    <t>諸会費</t>
  </si>
  <si>
    <t>㉛その他経費</t>
  </si>
  <si>
    <t>㉖内外注費　　　　　　</t>
  </si>
  <si>
    <t>㉕製造経費</t>
  </si>
  <si>
    <t>地代家賃</t>
  </si>
  <si>
    <t>㉔労務費　</t>
  </si>
  <si>
    <t>㉓材料費　</t>
  </si>
  <si>
    <t>事務用品費</t>
  </si>
  <si>
    <t>⑥製品製造原価・工事原価</t>
  </si>
  <si>
    <t>０なら正解→</t>
    <rPh sb="3" eb="5">
      <t>セイカイ</t>
    </rPh>
    <phoneticPr fontId="3"/>
  </si>
  <si>
    <t>ソフトウェア</t>
  </si>
  <si>
    <t>実際</t>
    <rPh sb="0" eb="2">
      <t>ジッサイ</t>
    </rPh>
    <phoneticPr fontId="3"/>
  </si>
  <si>
    <t>㉒当期純損益金額＝⑳－㉑</t>
  </si>
  <si>
    <t>合計</t>
    <rPh sb="0" eb="2">
      <t>ゴウケイ</t>
    </rPh>
    <phoneticPr fontId="3"/>
  </si>
  <si>
    <t>㉑法人税、住民税及び事業税</t>
  </si>
  <si>
    <t>損害保険等</t>
    <rPh sb="0" eb="2">
      <t>ソンガイ</t>
    </rPh>
    <rPh sb="2" eb="4">
      <t>ホケン</t>
    </rPh>
    <rPh sb="4" eb="5">
      <t>ナド</t>
    </rPh>
    <phoneticPr fontId="3"/>
  </si>
  <si>
    <t>⑳税引前当期純損益＝⑱＋⑲</t>
  </si>
  <si>
    <t>生命保険</t>
    <rPh sb="0" eb="2">
      <t>セイメイ</t>
    </rPh>
    <rPh sb="2" eb="4">
      <t>ホケン</t>
    </rPh>
    <phoneticPr fontId="3"/>
  </si>
  <si>
    <t>消耗品費</t>
  </si>
  <si>
    <t>⑲特別収支</t>
  </si>
  <si>
    <t>⑱経常損益金額＝⑩＋⑭-⑯</t>
  </si>
  <si>
    <t>⑰営業外費用合計＝⑮⑯</t>
  </si>
  <si>
    <t>車両費・燃料費</t>
  </si>
  <si>
    <t>⑯上記以外の営業外費用</t>
  </si>
  <si>
    <t>旅費交通費</t>
  </si>
  <si>
    <t>⑮支払利息</t>
  </si>
  <si>
    <t>⑭営業外収益合計＝⑪～⑬</t>
  </si>
  <si>
    <t>前払費用・未収入金・立替金・預け金</t>
  </si>
  <si>
    <t>⑬上記以外の営業外収益</t>
  </si>
  <si>
    <t>⑫雑収入</t>
  </si>
  <si>
    <t>荷造運賃発送費</t>
  </si>
  <si>
    <t>㉙営業費・顧客費</t>
  </si>
  <si>
    <t>⑪受取利息</t>
  </si>
  <si>
    <t>中退共</t>
  </si>
  <si>
    <t>⑩営業損益金額＝⑧－⑨</t>
  </si>
  <si>
    <t>原材料</t>
  </si>
  <si>
    <t>庸車費</t>
  </si>
  <si>
    <t>また、ビジネスでは、火災保険で火災の損害を補償してもらう、または輸送中の商品損害を輸送保険でカバーするといった方法があります。特に生命保険は、転嫁だけでなくリスクの影響を軽減する効果もあります</t>
  </si>
  <si>
    <t>半製品・仕掛品・未完成工事支出金</t>
  </si>
  <si>
    <t>⑧売上総損益金額＝①－⑦</t>
  </si>
  <si>
    <t>最後に『転嫁』です。これは、リスクを他者に移す方法です。代表的な例が『保険』です。例えば、『家族に万が一のことが起きた際の経済的リスクを生命保険でカバーする』ことは転嫁に当たります。</t>
  </si>
  <si>
    <t>未払法人税・消費税等</t>
  </si>
  <si>
    <t>立替金</t>
    <rPh sb="0" eb="2">
      <t>タテカエ</t>
    </rPh>
    <rPh sb="2" eb="3">
      <t>キン</t>
    </rPh>
    <phoneticPr fontId="3"/>
  </si>
  <si>
    <t>⑦売上原価＝⑤＋⑥</t>
  </si>
  <si>
    <t>未払費用</t>
  </si>
  <si>
    <t>未収入金</t>
    <rPh sb="0" eb="4">
      <t>ミシュウニュウキン</t>
    </rPh>
    <phoneticPr fontId="3"/>
  </si>
  <si>
    <t>⑥製造原価=㉔＋㉕＋㉖</t>
  </si>
  <si>
    <t>前払費用</t>
    <rPh sb="0" eb="4">
      <t>マエバライヒヨウ</t>
    </rPh>
    <phoneticPr fontId="3"/>
  </si>
  <si>
    <t>⑤商品売上原価＝②＋③－④</t>
  </si>
  <si>
    <t>売掛金・完成工事未収金</t>
  </si>
  <si>
    <t>雑流動資産</t>
    <rPh sb="0" eb="1">
      <t>ザツ</t>
    </rPh>
    <rPh sb="1" eb="3">
      <t>リュウドウ</t>
    </rPh>
    <rPh sb="3" eb="5">
      <t>シサン</t>
    </rPh>
    <phoneticPr fontId="3"/>
  </si>
  <si>
    <t>前受金・未成工事受入金</t>
  </si>
  <si>
    <t>③当期商品仕入高・外注費</t>
  </si>
  <si>
    <t>未払金・工事未払金</t>
  </si>
  <si>
    <t>㉘人件費</t>
  </si>
  <si>
    <t>【１】決算書概要</t>
    <rPh sb="3" eb="6">
      <t>ケッサンショ</t>
    </rPh>
    <rPh sb="6" eb="8">
      <t>ガイヨウ</t>
    </rPh>
    <phoneticPr fontId="3"/>
  </si>
  <si>
    <t>限界利益</t>
    <rPh sb="0" eb="2">
      <t>ゲンカイ</t>
    </rPh>
    <rPh sb="2" eb="4">
      <t>リエキ</t>
    </rPh>
    <phoneticPr fontId="3"/>
  </si>
  <si>
    <t>①借入金返済資金　死亡退職金　③従業員の転職準備資金　④清算までの運転資金　</t>
    <rPh sb="6" eb="8">
      <t>シキン</t>
    </rPh>
    <rPh sb="16" eb="19">
      <t>ジュウギョウイン</t>
    </rPh>
    <rPh sb="20" eb="26">
      <t>テンショクジュンビシキン</t>
    </rPh>
    <rPh sb="28" eb="30">
      <t>セイサン</t>
    </rPh>
    <rPh sb="33" eb="35">
      <t>ウンテン</t>
    </rPh>
    <rPh sb="35" eb="37">
      <t>シキン</t>
    </rPh>
    <phoneticPr fontId="3"/>
  </si>
  <si>
    <t>年間保険料原資上限
（資産計上分）</t>
  </si>
  <si>
    <t>フリーキャッシュフロー</t>
  </si>
  <si>
    <t>既存年間保険料
（資産計上される金額）</t>
  </si>
  <si>
    <t xml:space="preserve">年間借入返済額（10年）
</t>
    <phoneticPr fontId="3"/>
  </si>
  <si>
    <t>2期平均フリーキャッシュフロー</t>
  </si>
  <si>
    <t>➡</t>
  </si>
  <si>
    <t>営業キャッシュフロー</t>
  </si>
  <si>
    <t>年間保険料原資について</t>
  </si>
  <si>
    <t>フリーキャッシュフロー構成</t>
  </si>
  <si>
    <t>資産計上処理をされる保険に加入される場合はフリーキャッシュフローの範囲内で支払える保険に加入する事が必要です。フリーキャッシュフローとは会社が営業活動で得た現金から、借入金の返済や設備投資などの必要な支出を差し引いた後に、自由に使える現金を指します。ただし既に資産計上される保険に加入されている場合は、その分の金額を差し引きして考える必要があります。下記で計算される【年間保険料原資上限】の範囲内で生命保険を検討しましょう。</t>
  </si>
  <si>
    <t>（４）保険料の原資について</t>
  </si>
  <si>
    <t>減価償却費
(製造原価含む）</t>
  </si>
  <si>
    <t>（１）営業キャッシュフローの構成</t>
  </si>
  <si>
    <t>直近決算固定費
（月額）</t>
    <rPh sb="0" eb="2">
      <t>チョッキン</t>
    </rPh>
    <rPh sb="2" eb="4">
      <t>ケッサン</t>
    </rPh>
    <rPh sb="4" eb="7">
      <t>コテイヒ</t>
    </rPh>
    <rPh sb="6" eb="7">
      <t>ヒ</t>
    </rPh>
    <rPh sb="9" eb="11">
      <t>ゲツガク</t>
    </rPh>
    <phoneticPr fontId="3"/>
  </si>
  <si>
    <t>※直近決算給与手当額は、【製造原価内労務費＋給与手当＋雑給】が対象です。</t>
    <rPh sb="1" eb="3">
      <t>チョッキン</t>
    </rPh>
    <rPh sb="3" eb="5">
      <t>ケッサン</t>
    </rPh>
    <rPh sb="5" eb="7">
      <t>キュウヨ</t>
    </rPh>
    <rPh sb="7" eb="9">
      <t>テアテ</t>
    </rPh>
    <rPh sb="9" eb="10">
      <t>ガク</t>
    </rPh>
    <rPh sb="13" eb="15">
      <t>セイゾウ</t>
    </rPh>
    <rPh sb="15" eb="17">
      <t>ゲンカ</t>
    </rPh>
    <rPh sb="17" eb="18">
      <t>ナイ</t>
    </rPh>
    <rPh sb="18" eb="21">
      <t>ロウムヒ</t>
    </rPh>
    <rPh sb="22" eb="24">
      <t>キュウヨ</t>
    </rPh>
    <rPh sb="24" eb="26">
      <t>テアテ</t>
    </rPh>
    <rPh sb="27" eb="29">
      <t>ザッキュウ</t>
    </rPh>
    <rPh sb="31" eb="33">
      <t>タイショウ</t>
    </rPh>
    <phoneticPr fontId="3"/>
  </si>
  <si>
    <t>※直近決算固定費は、【製造原価内労務費＋製造原価内製造経費＋販売管理費】が対象です。</t>
    <rPh sb="1" eb="3">
      <t>チョッキン</t>
    </rPh>
    <rPh sb="3" eb="5">
      <t>ケッサン</t>
    </rPh>
    <rPh sb="5" eb="8">
      <t>コテイヒ</t>
    </rPh>
    <rPh sb="11" eb="15">
      <t>セイゾウゲンカ</t>
    </rPh>
    <rPh sb="15" eb="16">
      <t>ウチ</t>
    </rPh>
    <rPh sb="16" eb="19">
      <t>ロウムヒ</t>
    </rPh>
    <rPh sb="20" eb="22">
      <t>セイゾウ</t>
    </rPh>
    <rPh sb="22" eb="24">
      <t>ゲンカ</t>
    </rPh>
    <rPh sb="24" eb="25">
      <t>ウチ</t>
    </rPh>
    <rPh sb="25" eb="27">
      <t>セイゾウ</t>
    </rPh>
    <rPh sb="27" eb="29">
      <t>ケイヒ</t>
    </rPh>
    <rPh sb="30" eb="32">
      <t>ハンバイ</t>
    </rPh>
    <rPh sb="32" eb="35">
      <t>カンリヒ</t>
    </rPh>
    <rPh sb="37" eb="39">
      <t>タイショウ</t>
    </rPh>
    <phoneticPr fontId="3"/>
  </si>
  <si>
    <t>【３】決算書サマリ(BS)</t>
    <rPh sb="3" eb="6">
      <t>ケッサンショ</t>
    </rPh>
    <phoneticPr fontId="3"/>
  </si>
  <si>
    <t>前期の貸借対照表（BS)  　単位：万円</t>
    <rPh sb="0" eb="2">
      <t>ゼンキ</t>
    </rPh>
    <rPh sb="3" eb="5">
      <t>タイシャク</t>
    </rPh>
    <rPh sb="5" eb="7">
      <t>タイショウ</t>
    </rPh>
    <rPh sb="7" eb="8">
      <t>オモテ</t>
    </rPh>
    <rPh sb="15" eb="17">
      <t>タンイ</t>
    </rPh>
    <rPh sb="18" eb="20">
      <t>マンエン</t>
    </rPh>
    <phoneticPr fontId="3"/>
  </si>
  <si>
    <t>当期の貸借対照表（BS)　  単位：万円</t>
    <rPh sb="0" eb="2">
      <t>トウキ</t>
    </rPh>
    <rPh sb="3" eb="5">
      <t>タイシャク</t>
    </rPh>
    <rPh sb="5" eb="7">
      <t>タイショウ</t>
    </rPh>
    <rPh sb="7" eb="8">
      <t>オモテ</t>
    </rPh>
    <rPh sb="15" eb="17">
      <t>タンイ</t>
    </rPh>
    <rPh sb="18" eb="20">
      <t>マンエン</t>
    </rPh>
    <phoneticPr fontId="3"/>
  </si>
  <si>
    <t>流動資産の変化</t>
    <rPh sb="0" eb="2">
      <t>リュウドウ</t>
    </rPh>
    <rPh sb="2" eb="4">
      <t>シサン</t>
    </rPh>
    <rPh sb="5" eb="7">
      <t>ヘンカ</t>
    </rPh>
    <phoneticPr fontId="3"/>
  </si>
  <si>
    <t>流動負債の変化</t>
    <rPh sb="0" eb="2">
      <t>リュウドウ</t>
    </rPh>
    <rPh sb="2" eb="4">
      <t>フサイ</t>
    </rPh>
    <rPh sb="5" eb="7">
      <t>ヘンカ</t>
    </rPh>
    <phoneticPr fontId="3"/>
  </si>
  <si>
    <t>固定資産の変化</t>
    <rPh sb="0" eb="2">
      <t>コテイ</t>
    </rPh>
    <rPh sb="2" eb="4">
      <t>シサン</t>
    </rPh>
    <rPh sb="5" eb="7">
      <t>ヘンカ</t>
    </rPh>
    <phoneticPr fontId="3"/>
  </si>
  <si>
    <t>固定負債の変化</t>
    <rPh sb="0" eb="2">
      <t>コテイ</t>
    </rPh>
    <rPh sb="2" eb="4">
      <t>フサイ</t>
    </rPh>
    <rPh sb="5" eb="7">
      <t>ヘンカ</t>
    </rPh>
    <phoneticPr fontId="3"/>
  </si>
  <si>
    <t>繰延資産の変化</t>
    <rPh sb="0" eb="2">
      <t>クリノベ</t>
    </rPh>
    <rPh sb="2" eb="4">
      <t>シサン</t>
    </rPh>
    <rPh sb="5" eb="7">
      <t>ヘンカ</t>
    </rPh>
    <phoneticPr fontId="3"/>
  </si>
  <si>
    <t>純資産の変化</t>
    <rPh sb="0" eb="3">
      <t>ジュンシサン</t>
    </rPh>
    <rPh sb="4" eb="6">
      <t>ヘンカ</t>
    </rPh>
    <phoneticPr fontId="3"/>
  </si>
  <si>
    <r>
      <t>【３】決算書サマリ(PL) 　　　　　　　　　　　　　　　　　　　　　　　　　　</t>
    </r>
    <r>
      <rPr>
        <sz val="12"/>
        <rFont val="游ゴシック"/>
        <family val="3"/>
        <charset val="128"/>
        <scheme val="minor"/>
      </rPr>
      <t>※パーセンテージの表記は売上高に対しての比率を示しています</t>
    </r>
    <rPh sb="3" eb="6">
      <t>ケッサンショ</t>
    </rPh>
    <rPh sb="49" eb="51">
      <t>ヒョウキ</t>
    </rPh>
    <rPh sb="52" eb="54">
      <t>ウリアゲ</t>
    </rPh>
    <rPh sb="54" eb="55">
      <t>タカ</t>
    </rPh>
    <rPh sb="56" eb="57">
      <t>タイ</t>
    </rPh>
    <rPh sb="60" eb="62">
      <t>ヒリツ</t>
    </rPh>
    <rPh sb="63" eb="64">
      <t>シメ</t>
    </rPh>
    <phoneticPr fontId="3"/>
  </si>
  <si>
    <t>前期の損益計算書（PL)　  単位：万円</t>
    <rPh sb="0" eb="2">
      <t>ゼンキ</t>
    </rPh>
    <rPh sb="3" eb="8">
      <t>ソンエキケイサンショ</t>
    </rPh>
    <rPh sb="15" eb="17">
      <t>タンイ</t>
    </rPh>
    <rPh sb="18" eb="20">
      <t>マンエン</t>
    </rPh>
    <phoneticPr fontId="3"/>
  </si>
  <si>
    <t>当期の損益計算書（PL)　  単位：万円</t>
    <rPh sb="0" eb="2">
      <t>トウキ</t>
    </rPh>
    <rPh sb="3" eb="8">
      <t>ソンエキケイサンショ</t>
    </rPh>
    <rPh sb="15" eb="17">
      <t>タンイ</t>
    </rPh>
    <rPh sb="18" eb="20">
      <t>マンエン</t>
    </rPh>
    <phoneticPr fontId="3"/>
  </si>
  <si>
    <t>販売管理費
＋
製造原価内
固定費</t>
    <phoneticPr fontId="3"/>
  </si>
  <si>
    <t>限界利益</t>
    <rPh sb="0" eb="4">
      <t>ゲンカイリエキ</t>
    </rPh>
    <phoneticPr fontId="3"/>
  </si>
  <si>
    <t>㉚維持費</t>
  </si>
  <si>
    <t>役員報酬</t>
    <phoneticPr fontId="3"/>
  </si>
  <si>
    <t>給料手当・雑給</t>
    <phoneticPr fontId="3"/>
  </si>
  <si>
    <t>チェック項目</t>
    <rPh sb="4" eb="6">
      <t>コウモク</t>
    </rPh>
    <phoneticPr fontId="3"/>
  </si>
  <si>
    <t>確認</t>
    <rPh sb="0" eb="2">
      <t>カクニン</t>
    </rPh>
    <phoneticPr fontId="3"/>
  </si>
  <si>
    <t>純資産の合計を足したものと純資産合計が一致しているか？(前期）</t>
    <phoneticPr fontId="3"/>
  </si>
  <si>
    <t>←０であることを確認</t>
    <rPh sb="8" eb="10">
      <t>カクニン</t>
    </rPh>
    <phoneticPr fontId="3"/>
  </si>
  <si>
    <t>純資産の合計を足したものと純資産合計が一致しているか？(当期）</t>
    <rPh sb="0" eb="3">
      <t>ジュンシサン</t>
    </rPh>
    <rPh sb="4" eb="6">
      <t>ゴウケイ</t>
    </rPh>
    <rPh sb="7" eb="8">
      <t>タ</t>
    </rPh>
    <rPh sb="13" eb="16">
      <t>ジュンシサン</t>
    </rPh>
    <rPh sb="16" eb="18">
      <t>ゴウケイ</t>
    </rPh>
    <rPh sb="19" eb="21">
      <t>イッチ</t>
    </rPh>
    <rPh sb="28" eb="30">
      <t>トウキ</t>
    </rPh>
    <phoneticPr fontId="3"/>
  </si>
  <si>
    <t>←０であることを確認(0にならない場合は株主資本等変動計算書を提出してください）</t>
    <rPh sb="8" eb="10">
      <t>カクニン</t>
    </rPh>
    <rPh sb="17" eb="19">
      <t>バアイ</t>
    </rPh>
    <rPh sb="31" eb="33">
      <t>テイシュツ</t>
    </rPh>
    <phoneticPr fontId="3"/>
  </si>
  <si>
    <t>当期の税引後当期純利益（入力分）と実際の当期決算書の税引後当期純利益の一致を確認</t>
    <rPh sb="0" eb="2">
      <t>トウキ</t>
    </rPh>
    <rPh sb="3" eb="5">
      <t>ゼイビ</t>
    </rPh>
    <rPh sb="5" eb="6">
      <t>アト</t>
    </rPh>
    <rPh sb="6" eb="11">
      <t>トウキジュンリエキ</t>
    </rPh>
    <rPh sb="12" eb="14">
      <t>ニュウリョク</t>
    </rPh>
    <rPh sb="14" eb="15">
      <t>ブン</t>
    </rPh>
    <rPh sb="17" eb="19">
      <t>ジッサイ</t>
    </rPh>
    <rPh sb="20" eb="22">
      <t>トウキ</t>
    </rPh>
    <rPh sb="22" eb="25">
      <t>ケッサンショ</t>
    </rPh>
    <rPh sb="26" eb="28">
      <t>ゼイビ</t>
    </rPh>
    <rPh sb="28" eb="29">
      <t>アト</t>
    </rPh>
    <rPh sb="29" eb="34">
      <t>トウキジュンリエキ</t>
    </rPh>
    <rPh sb="35" eb="37">
      <t>イッチ</t>
    </rPh>
    <rPh sb="38" eb="40">
      <t>カクニン</t>
    </rPh>
    <phoneticPr fontId="3"/>
  </si>
  <si>
    <r>
      <t>←問題なければ</t>
    </r>
    <r>
      <rPr>
        <sz val="11"/>
        <color theme="1"/>
        <rFont val="Segoe UI Symbol"/>
        <family val="2"/>
      </rPr>
      <t>☑</t>
    </r>
    <r>
      <rPr>
        <sz val="11"/>
        <color theme="1"/>
        <rFont val="游ゴシック"/>
        <family val="2"/>
        <charset val="128"/>
        <scheme val="minor"/>
      </rPr>
      <t>を入力</t>
    </r>
    <rPh sb="1" eb="3">
      <t>モンダイ</t>
    </rPh>
    <rPh sb="9" eb="11">
      <t>ニュウリョク</t>
    </rPh>
    <phoneticPr fontId="3"/>
  </si>
  <si>
    <t>前期の税引後当期純利益（入力分）と実際の前期決算書の税引後当期純利益の一致を確認</t>
    <rPh sb="0" eb="2">
      <t>ゼンキ</t>
    </rPh>
    <rPh sb="3" eb="5">
      <t>ゼイビ</t>
    </rPh>
    <rPh sb="5" eb="6">
      <t>アト</t>
    </rPh>
    <rPh sb="6" eb="11">
      <t>トウキジュンリエキ</t>
    </rPh>
    <rPh sb="12" eb="14">
      <t>ニュウリョク</t>
    </rPh>
    <rPh sb="14" eb="15">
      <t>ブン</t>
    </rPh>
    <rPh sb="17" eb="19">
      <t>ジッサイ</t>
    </rPh>
    <rPh sb="20" eb="22">
      <t>ゼンキ</t>
    </rPh>
    <rPh sb="22" eb="25">
      <t>ケッサンショ</t>
    </rPh>
    <rPh sb="26" eb="28">
      <t>ゼイビ</t>
    </rPh>
    <rPh sb="28" eb="29">
      <t>アト</t>
    </rPh>
    <rPh sb="29" eb="34">
      <t>トウキジュンリエキ</t>
    </rPh>
    <rPh sb="35" eb="37">
      <t>イッチ</t>
    </rPh>
    <rPh sb="38" eb="40">
      <t>カクニン</t>
    </rPh>
    <phoneticPr fontId="3"/>
  </si>
  <si>
    <t>当期の販売管理費（入力分）と実際の当期決算書の販売管理費の一致を確認</t>
    <rPh sb="0" eb="2">
      <t>トウキ</t>
    </rPh>
    <rPh sb="3" eb="5">
      <t>ハンバイ</t>
    </rPh>
    <rPh sb="5" eb="8">
      <t>カンリヒ</t>
    </rPh>
    <rPh sb="9" eb="11">
      <t>ニュウリョク</t>
    </rPh>
    <rPh sb="11" eb="12">
      <t>ブン</t>
    </rPh>
    <rPh sb="14" eb="16">
      <t>ジッサイ</t>
    </rPh>
    <rPh sb="17" eb="19">
      <t>トウキ</t>
    </rPh>
    <rPh sb="19" eb="22">
      <t>ケッサンショ</t>
    </rPh>
    <rPh sb="23" eb="25">
      <t>ハンバイ</t>
    </rPh>
    <rPh sb="25" eb="27">
      <t>カンリ</t>
    </rPh>
    <rPh sb="29" eb="31">
      <t>イッチ</t>
    </rPh>
    <rPh sb="32" eb="34">
      <t>カクニン</t>
    </rPh>
    <phoneticPr fontId="3"/>
  </si>
  <si>
    <t>前期の販売管理費（入力分）と実際の前期決算書の販売管理費の一致を確認</t>
    <rPh sb="0" eb="2">
      <t>ゼンキ</t>
    </rPh>
    <rPh sb="3" eb="5">
      <t>ハンバイ</t>
    </rPh>
    <rPh sb="5" eb="8">
      <t>カンリヒ</t>
    </rPh>
    <rPh sb="9" eb="11">
      <t>ニュウリョク</t>
    </rPh>
    <rPh sb="11" eb="12">
      <t>ブン</t>
    </rPh>
    <rPh sb="14" eb="16">
      <t>ジッサイ</t>
    </rPh>
    <rPh sb="17" eb="19">
      <t>ゼンキ</t>
    </rPh>
    <rPh sb="19" eb="22">
      <t>ケッサンショ</t>
    </rPh>
    <rPh sb="23" eb="25">
      <t>ハンバイ</t>
    </rPh>
    <rPh sb="25" eb="27">
      <t>カンリ</t>
    </rPh>
    <rPh sb="29" eb="31">
      <t>イッチ</t>
    </rPh>
    <rPh sb="32" eb="34">
      <t>カクニン</t>
    </rPh>
    <phoneticPr fontId="3"/>
  </si>
  <si>
    <t>末子が生計独立するまでの年数
残された家族が自活できるまでの年数</t>
    <rPh sb="0" eb="2">
      <t>マッシ</t>
    </rPh>
    <rPh sb="3" eb="5">
      <t>セイケイ</t>
    </rPh>
    <rPh sb="5" eb="7">
      <t>ドクリツ</t>
    </rPh>
    <rPh sb="12" eb="14">
      <t>ネンスウ</t>
    </rPh>
    <rPh sb="15" eb="16">
      <t>ノコ</t>
    </rPh>
    <rPh sb="19" eb="21">
      <t>カゾク</t>
    </rPh>
    <rPh sb="22" eb="24">
      <t>ジカツ</t>
    </rPh>
    <rPh sb="30" eb="32">
      <t>ネンスウ</t>
    </rPh>
    <phoneticPr fontId="3"/>
  </si>
  <si>
    <t>当期の税引後当期純利益と2期の純資産合計の増加分が一致しているか？</t>
    <rPh sb="0" eb="2">
      <t>トウキ</t>
    </rPh>
    <rPh sb="3" eb="5">
      <t>ゼイビ</t>
    </rPh>
    <rPh sb="5" eb="6">
      <t>アト</t>
    </rPh>
    <rPh sb="6" eb="8">
      <t>トウキ</t>
    </rPh>
    <rPh sb="8" eb="11">
      <t>ジュンリエキ</t>
    </rPh>
    <rPh sb="13" eb="14">
      <t>キ</t>
    </rPh>
    <rPh sb="15" eb="18">
      <t>ジュンシサン</t>
    </rPh>
    <rPh sb="18" eb="20">
      <t>ゴウケイ</t>
    </rPh>
    <rPh sb="21" eb="23">
      <t>ゾウカ</t>
    </rPh>
    <rPh sb="23" eb="24">
      <t>ブン</t>
    </rPh>
    <rPh sb="25" eb="27">
      <t>イッチ</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</si>
</sst>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quot;▲ &quot;#,##0"/>
    <numFmt numFmtId="177" formatCode="0&quot;月&quot;"/>
    <numFmt numFmtId="178" formatCode="0&quot;年&quot;"/>
    <numFmt numFmtId="179" formatCode="0&quot;万&quot;&quot;円&quot;"/>
    <numFmt numFmtId="180" formatCode="0.0&quot;年&quot;"/>
    <numFmt numFmtId="181" formatCode="0_);[Red]\(0\)"/>
    <numFmt numFmtId="182" formatCode="0&quot;ヶ&quot;&quot;月&quot;"/>
    <numFmt numFmtId="183" formatCode="0.0"/>
    <numFmt numFmtId="184" formatCode="&quot;Ⓑ&quot;&quot;現&quot;&quot;預&quot;&quot;金&quot;&quot;か&quot;&quot;ら&quot;0&quot;か&quot;&quot;月&quot;&quot;分&quot;&quot;の&quot;&quot;販&quot;&quot;管&quot;&quot;費&quot;&quot;を&quot;&quot;控&quot;&quot;除&quot;"/>
    <numFmt numFmtId="185" formatCode="0&quot;ヶ月&quot;"/>
    <numFmt numFmtId="186" formatCode="yyyy&quot;年&quot;m&quot;月&quot;;@"/>
    <numFmt numFmtId="187" formatCode="0.0%"/>
    <numFmt numFmtId="188" formatCode="yyyy&quot;年&quot;m&quot;月&quot;d&quot;日&quot;;@"/>
  </numFmts>
  <fonts count="52"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b/>
      <sz val="11"/>
      <name val="ＭＳ Ｐゴシック"/>
      <family val="3"/>
      <charset val="128"/>
    </font>
    <font>
      <b/>
      <sz val="14"/>
      <name val="ＭＳ Ｐゴシック"/>
      <family val="3"/>
      <charset val="128"/>
    </font>
    <font>
      <sz val="11"/>
      <color theme="1"/>
      <name val="ＭＳ Ｐゴシック"/>
      <family val="3"/>
      <charset val="128"/>
    </font>
    <font>
      <b/>
      <sz val="16"/>
      <name val="ＭＳ Ｐゴシック"/>
      <family val="3"/>
      <charset val="128"/>
    </font>
    <font>
      <sz val="14"/>
      <name val="游ゴシック"/>
      <family val="3"/>
      <charset val="128"/>
      <scheme val="minor"/>
    </font>
    <font>
      <b/>
      <sz val="14"/>
      <name val="游ゴシック"/>
      <family val="3"/>
      <charset val="128"/>
      <scheme val="minor"/>
    </font>
    <font>
      <b/>
      <sz val="11"/>
      <color rgb="FFFF0000"/>
      <name val="游ゴシック"/>
      <family val="3"/>
      <charset val="128"/>
      <scheme val="minor"/>
    </font>
    <font>
      <b/>
      <sz val="11"/>
      <name val="游ゴシック"/>
      <family val="3"/>
      <charset val="128"/>
      <scheme val="minor"/>
    </font>
    <font>
      <b/>
      <sz val="16"/>
      <name val="游ゴシック"/>
      <family val="3"/>
      <charset val="128"/>
      <scheme val="minor"/>
    </font>
    <font>
      <sz val="11"/>
      <name val="游ゴシック"/>
      <family val="3"/>
      <charset val="128"/>
      <scheme val="minor"/>
    </font>
    <font>
      <b/>
      <sz val="20"/>
      <name val="ＭＳ Ｐゴシック"/>
      <family val="3"/>
      <charset val="128"/>
    </font>
    <font>
      <b/>
      <sz val="20"/>
      <name val="游ゴシック"/>
      <family val="3"/>
      <charset val="128"/>
      <scheme val="minor"/>
    </font>
    <font>
      <sz val="11"/>
      <color theme="1"/>
      <name val="游ゴシック"/>
      <family val="3"/>
      <charset val="128"/>
      <scheme val="minor"/>
    </font>
    <font>
      <b/>
      <sz val="36"/>
      <color theme="1"/>
      <name val="游ゴシック"/>
      <family val="3"/>
      <charset val="128"/>
      <scheme val="minor"/>
    </font>
    <font>
      <sz val="26"/>
      <name val="游ゴシック"/>
      <family val="3"/>
      <charset val="128"/>
      <scheme val="minor"/>
    </font>
    <font>
      <b/>
      <sz val="72"/>
      <name val="游ゴシック"/>
      <family val="3"/>
      <charset val="128"/>
      <scheme val="minor"/>
    </font>
    <font>
      <sz val="24"/>
      <name val="游ゴシック"/>
      <family val="3"/>
      <charset val="128"/>
      <scheme val="minor"/>
    </font>
    <font>
      <b/>
      <sz val="36"/>
      <name val="游ゴシック"/>
      <family val="3"/>
      <charset val="128"/>
      <scheme val="minor"/>
    </font>
    <font>
      <sz val="36"/>
      <name val="游ゴシック"/>
      <family val="3"/>
      <charset val="128"/>
      <scheme val="minor"/>
    </font>
    <font>
      <sz val="18"/>
      <name val="游ゴシック"/>
      <family val="3"/>
      <charset val="128"/>
      <scheme val="minor"/>
    </font>
    <font>
      <sz val="16"/>
      <name val="游ゴシック"/>
      <family val="3"/>
      <charset val="128"/>
      <scheme val="minor"/>
    </font>
    <font>
      <sz val="16"/>
      <color theme="1"/>
      <name val="游ゴシック"/>
      <family val="3"/>
      <charset val="128"/>
      <scheme val="minor"/>
    </font>
    <font>
      <sz val="22"/>
      <name val="游ゴシック"/>
      <family val="3"/>
      <charset val="128"/>
      <scheme val="minor"/>
    </font>
    <font>
      <sz val="12"/>
      <name val="游ゴシック"/>
      <family val="3"/>
      <charset val="128"/>
      <scheme val="minor"/>
    </font>
    <font>
      <b/>
      <sz val="18"/>
      <name val="游ゴシック"/>
      <family val="3"/>
      <charset val="128"/>
      <scheme val="minor"/>
    </font>
    <font>
      <sz val="12"/>
      <color theme="1"/>
      <name val="游ゴシック"/>
      <family val="3"/>
      <charset val="128"/>
      <scheme val="minor"/>
    </font>
    <font>
      <b/>
      <sz val="14"/>
      <color theme="1"/>
      <name val="游ゴシック"/>
      <family val="3"/>
      <charset val="128"/>
      <scheme val="minor"/>
    </font>
    <font>
      <b/>
      <sz val="18"/>
      <color theme="1"/>
      <name val="游ゴシック"/>
      <family val="3"/>
      <charset val="128"/>
      <scheme val="minor"/>
    </font>
    <font>
      <b/>
      <sz val="16"/>
      <color rgb="FFFF0000"/>
      <name val="游ゴシック"/>
      <family val="3"/>
      <charset val="128"/>
      <scheme val="minor"/>
    </font>
    <font>
      <b/>
      <sz val="16"/>
      <color theme="1"/>
      <name val="游ゴシック"/>
      <family val="3"/>
      <charset val="128"/>
      <scheme val="minor"/>
    </font>
    <font>
      <b/>
      <sz val="14"/>
      <color rgb="FFFF0000"/>
      <name val="游ゴシック"/>
      <family val="3"/>
      <charset val="128"/>
      <scheme val="minor"/>
    </font>
    <font>
      <b/>
      <sz val="18"/>
      <color rgb="FFFF0000"/>
      <name val="游ゴシック"/>
      <family val="3"/>
      <charset val="128"/>
      <scheme val="minor"/>
    </font>
    <font>
      <b/>
      <sz val="24"/>
      <color theme="1"/>
      <name val="游ゴシック"/>
      <family val="3"/>
      <charset val="128"/>
      <scheme val="minor"/>
    </font>
    <font>
      <b/>
      <sz val="11"/>
      <color theme="1"/>
      <name val="游ゴシック"/>
      <family val="3"/>
      <charset val="128"/>
      <scheme val="minor"/>
    </font>
    <font>
      <b/>
      <sz val="12"/>
      <color rgb="FFFF0000"/>
      <name val="游ゴシック"/>
      <family val="3"/>
      <charset val="128"/>
      <scheme val="minor"/>
    </font>
    <font>
      <sz val="12"/>
      <color theme="1"/>
      <name val="游ゴシック"/>
      <family val="2"/>
      <charset val="128"/>
      <scheme val="minor"/>
    </font>
    <font>
      <b/>
      <sz val="72"/>
      <color theme="1"/>
      <name val="游ゴシック"/>
      <family val="3"/>
      <charset val="128"/>
      <scheme val="minor"/>
    </font>
    <font>
      <b/>
      <sz val="12"/>
      <color theme="1"/>
      <name val="游ゴシック"/>
      <family val="3"/>
      <charset val="128"/>
      <scheme val="minor"/>
    </font>
    <font>
      <b/>
      <sz val="20"/>
      <color theme="1"/>
      <name val="游ゴシック"/>
      <family val="3"/>
      <charset val="128"/>
      <scheme val="minor"/>
    </font>
    <font>
      <b/>
      <sz val="26"/>
      <name val="游ゴシック"/>
      <family val="3"/>
      <charset val="128"/>
      <scheme val="minor"/>
    </font>
    <font>
      <sz val="11"/>
      <name val="游ゴシック"/>
      <family val="2"/>
      <charset val="128"/>
      <scheme val="minor"/>
    </font>
    <font>
      <sz val="8.5"/>
      <name val="ＭＳ Ｐゴシック"/>
      <family val="3"/>
      <charset val="128"/>
    </font>
    <font>
      <sz val="20"/>
      <name val="游ゴシック"/>
      <family val="3"/>
      <charset val="128"/>
      <scheme val="minor"/>
    </font>
    <font>
      <sz val="10"/>
      <name val="游ゴシック"/>
      <family val="3"/>
      <charset val="128"/>
      <scheme val="minor"/>
    </font>
    <font>
      <b/>
      <u/>
      <sz val="18"/>
      <color theme="1"/>
      <name val="游ゴシック"/>
      <family val="3"/>
      <charset val="128"/>
      <scheme val="minor"/>
    </font>
    <font>
      <b/>
      <u/>
      <sz val="18"/>
      <name val="游ゴシック"/>
      <family val="3"/>
      <charset val="128"/>
      <scheme val="minor"/>
    </font>
    <font>
      <sz val="11"/>
      <color theme="1"/>
      <name val="Segoe UI Symbol"/>
      <family val="2"/>
    </font>
    <font>
      <b/>
      <sz val="12"/>
      <name val="游ゴシック"/>
      <family val="3"/>
      <charset val="128"/>
      <scheme val="minor"/>
    </font>
  </fonts>
  <fills count="28">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2"/>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rgb="FFFFC00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7"/>
        <bgColor indexed="64"/>
      </patternFill>
    </fill>
    <fill>
      <patternFill patternType="solid">
        <fgColor theme="4"/>
        <bgColor indexed="64"/>
      </patternFill>
    </fill>
    <fill>
      <patternFill patternType="solid">
        <fgColor theme="8"/>
        <bgColor indexed="64"/>
      </patternFill>
    </fill>
    <fill>
      <patternFill patternType="solid">
        <fgColor theme="5"/>
        <bgColor indexed="64"/>
      </patternFill>
    </fill>
    <fill>
      <patternFill patternType="solid">
        <fgColor theme="6"/>
        <bgColor indexed="64"/>
      </patternFill>
    </fill>
  </fills>
  <borders count="208">
    <border>
      <left/>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auto="1"/>
      </top>
      <bottom style="thin">
        <color auto="1"/>
      </bottom>
      <diagonal/>
    </border>
    <border>
      <left style="thin">
        <color indexed="64"/>
      </left>
      <right style="thin">
        <color indexed="64"/>
      </right>
      <top style="hair">
        <color indexed="64"/>
      </top>
      <bottom style="hair">
        <color indexed="64"/>
      </bottom>
      <diagonal/>
    </border>
    <border>
      <left style="medium">
        <color indexed="64"/>
      </left>
      <right style="thin">
        <color auto="1"/>
      </right>
      <top/>
      <bottom/>
      <diagonal/>
    </border>
    <border>
      <left style="medium">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medium">
        <color indexed="64"/>
      </top>
      <bottom style="thin">
        <color auto="1"/>
      </bottom>
      <diagonal/>
    </border>
    <border>
      <left style="medium">
        <color indexed="64"/>
      </left>
      <right/>
      <top style="thin">
        <color indexed="64"/>
      </top>
      <bottom style="thin">
        <color indexed="64"/>
      </bottom>
      <diagonal/>
    </border>
    <border>
      <left/>
      <right style="medium">
        <color indexed="64"/>
      </right>
      <top/>
      <bottom/>
      <diagonal/>
    </border>
    <border>
      <left style="thin">
        <color indexed="64"/>
      </left>
      <right style="thin">
        <color indexed="64"/>
      </right>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double">
        <color indexed="64"/>
      </top>
      <bottom/>
      <diagonal/>
    </border>
    <border>
      <left style="medium">
        <color indexed="64"/>
      </left>
      <right/>
      <top style="thin">
        <color auto="1"/>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style="double">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hair">
        <color indexed="64"/>
      </bottom>
      <diagonal/>
    </border>
    <border>
      <left style="medium">
        <color indexed="64"/>
      </left>
      <right/>
      <top/>
      <bottom style="medium">
        <color indexed="64"/>
      </bottom>
      <diagonal/>
    </border>
    <border>
      <left/>
      <right/>
      <top style="hair">
        <color indexed="64"/>
      </top>
      <bottom style="hair">
        <color indexed="64"/>
      </bottom>
      <diagonal/>
    </border>
    <border>
      <left/>
      <right/>
      <top style="hair">
        <color indexed="64"/>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auto="1"/>
      </top>
      <bottom style="medium">
        <color indexed="64"/>
      </bottom>
      <diagonal/>
    </border>
    <border>
      <left style="thin">
        <color indexed="64"/>
      </left>
      <right/>
      <top style="medium">
        <color indexed="64"/>
      </top>
      <bottom style="medium">
        <color indexed="64"/>
      </bottom>
      <diagonal/>
    </border>
    <border>
      <left style="dashDot">
        <color indexed="64"/>
      </left>
      <right style="medium">
        <color indexed="64"/>
      </right>
      <top style="medium">
        <color indexed="64"/>
      </top>
      <bottom style="thin">
        <color auto="1"/>
      </bottom>
      <diagonal/>
    </border>
    <border>
      <left style="dashDot">
        <color indexed="64"/>
      </left>
      <right style="medium">
        <color indexed="64"/>
      </right>
      <top style="thin">
        <color auto="1"/>
      </top>
      <bottom style="thin">
        <color auto="1"/>
      </bottom>
      <diagonal/>
    </border>
    <border>
      <left style="dashDot">
        <color indexed="64"/>
      </left>
      <right style="medium">
        <color indexed="64"/>
      </right>
      <top style="thin">
        <color auto="1"/>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dashDot">
        <color indexed="64"/>
      </left>
      <right style="medium">
        <color indexed="64"/>
      </right>
      <top style="thin">
        <color auto="1"/>
      </top>
      <bottom/>
      <diagonal/>
    </border>
    <border>
      <left style="thin">
        <color indexed="64"/>
      </left>
      <right style="thin">
        <color indexed="64"/>
      </right>
      <top style="medium">
        <color indexed="64"/>
      </top>
      <bottom style="medium">
        <color indexed="64"/>
      </bottom>
      <diagonal/>
    </border>
    <border>
      <left style="dashDot">
        <color indexed="64"/>
      </left>
      <right/>
      <top style="medium">
        <color indexed="64"/>
      </top>
      <bottom style="medium">
        <color indexed="64"/>
      </bottom>
      <diagonal/>
    </border>
    <border>
      <left style="dashDot">
        <color indexed="64"/>
      </left>
      <right style="medium">
        <color indexed="64"/>
      </right>
      <top/>
      <bottom style="medium">
        <color indexed="64"/>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double">
        <color indexed="64"/>
      </bottom>
      <diagonal/>
    </border>
    <border>
      <left style="thin">
        <color indexed="64"/>
      </left>
      <right/>
      <top style="hair">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double">
        <color indexed="64"/>
      </bottom>
      <diagonal/>
    </border>
    <border>
      <left/>
      <right/>
      <top style="medium">
        <color indexed="64"/>
      </top>
      <bottom style="medium">
        <color indexed="64"/>
      </bottom>
      <diagonal/>
    </border>
    <border>
      <left/>
      <right style="thin">
        <color indexed="64"/>
      </right>
      <top style="medium">
        <color indexed="64"/>
      </top>
      <bottom/>
      <diagonal/>
    </border>
    <border>
      <left/>
      <right style="thick">
        <color indexed="64"/>
      </right>
      <top/>
      <bottom style="thick">
        <color indexed="64"/>
      </bottom>
      <diagonal/>
    </border>
    <border>
      <left/>
      <right/>
      <top/>
      <bottom style="thick">
        <color indexed="64"/>
      </bottom>
      <diagonal/>
    </border>
    <border>
      <left style="thick">
        <color indexed="64"/>
      </left>
      <right/>
      <top/>
      <bottom style="thick">
        <color indexed="64"/>
      </bottom>
      <diagonal/>
    </border>
    <border>
      <left/>
      <right style="thick">
        <color indexed="64"/>
      </right>
      <top/>
      <bottom/>
      <diagonal/>
    </border>
    <border>
      <left style="thick">
        <color indexed="64"/>
      </left>
      <right/>
      <top/>
      <bottom/>
      <diagonal/>
    </border>
    <border>
      <left/>
      <right style="thick">
        <color indexed="64"/>
      </right>
      <top style="thin">
        <color indexed="64"/>
      </top>
      <bottom/>
      <diagonal/>
    </border>
    <border>
      <left style="thick">
        <color indexed="64"/>
      </left>
      <right/>
      <top style="thin">
        <color auto="1"/>
      </top>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right style="thin">
        <color indexed="64"/>
      </right>
      <top style="thick">
        <color indexed="64"/>
      </top>
      <bottom style="thin">
        <color indexed="64"/>
      </bottom>
      <diagonal/>
    </border>
    <border>
      <left style="thick">
        <color indexed="64"/>
      </left>
      <right style="thin">
        <color indexed="64"/>
      </right>
      <top style="thick">
        <color indexed="64"/>
      </top>
      <bottom style="thin">
        <color indexed="64"/>
      </bottom>
      <diagonal/>
    </border>
    <border>
      <left/>
      <right style="thick">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ck">
        <color indexed="64"/>
      </left>
      <right style="thin">
        <color indexed="64"/>
      </right>
      <top style="thin">
        <color indexed="64"/>
      </top>
      <bottom style="thick">
        <color indexed="64"/>
      </bottom>
      <diagonal/>
    </border>
    <border>
      <left/>
      <right style="thick">
        <color indexed="64"/>
      </right>
      <top style="thin">
        <color indexed="64"/>
      </top>
      <bottom style="thin">
        <color indexed="64"/>
      </bottom>
      <diagonal/>
    </border>
    <border>
      <left/>
      <right style="thick">
        <color indexed="64"/>
      </right>
      <top style="thick">
        <color indexed="64"/>
      </top>
      <bottom style="thin">
        <color indexed="64"/>
      </bottom>
      <diagonal/>
    </border>
    <border>
      <left style="thin">
        <color indexed="64"/>
      </left>
      <right/>
      <top style="thick">
        <color indexed="64"/>
      </top>
      <bottom style="thin">
        <color indexed="64"/>
      </bottom>
      <diagonal/>
    </border>
    <border>
      <left/>
      <right style="medium">
        <color indexed="64"/>
      </right>
      <top style="thin">
        <color auto="1"/>
      </top>
      <bottom style="thin">
        <color indexed="64"/>
      </bottom>
      <diagonal/>
    </border>
    <border>
      <left style="thin">
        <color indexed="64"/>
      </left>
      <right style="hair">
        <color indexed="64"/>
      </right>
      <top style="thin">
        <color indexed="64"/>
      </top>
      <bottom style="thin">
        <color indexed="64"/>
      </bottom>
      <diagonal/>
    </border>
    <border>
      <left style="dotted">
        <color auto="1"/>
      </left>
      <right style="hair">
        <color auto="1"/>
      </right>
      <top/>
      <bottom style="medium">
        <color indexed="64"/>
      </bottom>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dashed">
        <color indexed="64"/>
      </left>
      <right style="medium">
        <color indexed="64"/>
      </right>
      <top/>
      <bottom style="medium">
        <color indexed="64"/>
      </bottom>
      <diagonal/>
    </border>
    <border>
      <left style="dashed">
        <color indexed="64"/>
      </left>
      <right style="dashed">
        <color indexed="64"/>
      </right>
      <top/>
      <bottom style="medium">
        <color indexed="64"/>
      </bottom>
      <diagonal/>
    </border>
    <border>
      <left style="thin">
        <color indexed="64"/>
      </left>
      <right style="dashed">
        <color indexed="64"/>
      </right>
      <top/>
      <bottom style="medium">
        <color indexed="64"/>
      </bottom>
      <diagonal/>
    </border>
    <border>
      <left style="dotted">
        <color indexed="64"/>
      </left>
      <right style="dashed">
        <color indexed="64"/>
      </right>
      <top/>
      <bottom style="hair">
        <color indexed="64"/>
      </bottom>
      <diagonal/>
    </border>
    <border>
      <left/>
      <right style="medium">
        <color indexed="64"/>
      </right>
      <top style="hair">
        <color indexed="64"/>
      </top>
      <bottom style="double">
        <color indexed="64"/>
      </bottom>
      <diagonal/>
    </border>
    <border>
      <left style="dotted">
        <color auto="1"/>
      </left>
      <right style="hair">
        <color auto="1"/>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style="thin">
        <color indexed="64"/>
      </right>
      <top/>
      <bottom style="double">
        <color indexed="64"/>
      </bottom>
      <diagonal/>
    </border>
    <border>
      <left style="hair">
        <color indexed="64"/>
      </left>
      <right style="medium">
        <color indexed="64"/>
      </right>
      <top style="dashed">
        <color indexed="64"/>
      </top>
      <bottom style="dashed">
        <color indexed="64"/>
      </bottom>
      <diagonal/>
    </border>
    <border>
      <left style="hair">
        <color indexed="64"/>
      </left>
      <right style="hair">
        <color indexed="64"/>
      </right>
      <top style="dashed">
        <color indexed="64"/>
      </top>
      <bottom style="dashed">
        <color indexed="64"/>
      </bottom>
      <diagonal/>
    </border>
    <border>
      <left style="medium">
        <color indexed="64"/>
      </left>
      <right/>
      <top style="dotted">
        <color indexed="64"/>
      </top>
      <bottom style="dotted">
        <color indexed="64"/>
      </bottom>
      <diagonal/>
    </border>
    <border>
      <left style="dashed">
        <color indexed="64"/>
      </left>
      <right style="medium">
        <color indexed="64"/>
      </right>
      <top style="hair">
        <color indexed="64"/>
      </top>
      <bottom style="thin">
        <color indexed="64"/>
      </bottom>
      <diagonal/>
    </border>
    <border>
      <left style="dashed">
        <color indexed="64"/>
      </left>
      <right style="dashed">
        <color indexed="64"/>
      </right>
      <top style="hair">
        <color indexed="64"/>
      </top>
      <bottom style="thin">
        <color indexed="64"/>
      </bottom>
      <diagonal/>
    </border>
    <border>
      <left style="thin">
        <color indexed="64"/>
      </left>
      <right style="dashed">
        <color indexed="64"/>
      </right>
      <top style="hair">
        <color indexed="64"/>
      </top>
      <bottom style="thin">
        <color indexed="64"/>
      </bottom>
      <diagonal/>
    </border>
    <border>
      <left style="dotted">
        <color indexed="64"/>
      </left>
      <right style="dashed">
        <color indexed="64"/>
      </right>
      <top style="thin">
        <color auto="1"/>
      </top>
      <bottom style="thin">
        <color auto="1"/>
      </bottom>
      <diagonal/>
    </border>
    <border>
      <left/>
      <right style="medium">
        <color indexed="64"/>
      </right>
      <top style="hair">
        <color indexed="64"/>
      </top>
      <bottom style="hair">
        <color indexed="64"/>
      </bottom>
      <diagonal/>
    </border>
    <border>
      <left style="dotted">
        <color auto="1"/>
      </left>
      <right style="hair">
        <color auto="1"/>
      </right>
      <top style="hair">
        <color indexed="64"/>
      </top>
      <bottom style="hair">
        <color indexed="64"/>
      </bottom>
      <diagonal/>
    </border>
    <border>
      <left style="thin">
        <color indexed="64"/>
      </left>
      <right style="thin">
        <color indexed="64"/>
      </right>
      <top style="hair">
        <color indexed="64"/>
      </top>
      <bottom/>
      <diagonal/>
    </border>
    <border>
      <left style="dashed">
        <color indexed="64"/>
      </left>
      <right style="medium">
        <color indexed="64"/>
      </right>
      <top style="thin">
        <color indexed="64"/>
      </top>
      <bottom style="hair">
        <color indexed="64"/>
      </bottom>
      <diagonal/>
    </border>
    <border>
      <left style="dashed">
        <color indexed="64"/>
      </left>
      <right style="dashed">
        <color indexed="64"/>
      </right>
      <top style="thin">
        <color indexed="64"/>
      </top>
      <bottom style="hair">
        <color indexed="64"/>
      </bottom>
      <diagonal/>
    </border>
    <border>
      <left style="thin">
        <color indexed="64"/>
      </left>
      <right style="dashed">
        <color indexed="64"/>
      </right>
      <top style="thin">
        <color indexed="64"/>
      </top>
      <bottom style="hair">
        <color indexed="64"/>
      </bottom>
      <diagonal/>
    </border>
    <border>
      <left style="hair">
        <color indexed="64"/>
      </left>
      <right style="medium">
        <color indexed="64"/>
      </right>
      <top style="double">
        <color indexed="64"/>
      </top>
      <bottom style="dashed">
        <color indexed="64"/>
      </bottom>
      <diagonal/>
    </border>
    <border>
      <left style="hair">
        <color indexed="64"/>
      </left>
      <right style="hair">
        <color indexed="64"/>
      </right>
      <top style="double">
        <color indexed="64"/>
      </top>
      <bottom style="dashed">
        <color indexed="64"/>
      </bottom>
      <diagonal/>
    </border>
    <border>
      <left style="hair">
        <color indexed="64"/>
      </left>
      <right style="medium">
        <color indexed="64"/>
      </right>
      <top style="medium">
        <color indexed="64"/>
      </top>
      <bottom style="double">
        <color indexed="64"/>
      </bottom>
      <diagonal/>
    </border>
    <border>
      <left style="hair">
        <color indexed="64"/>
      </left>
      <right style="hair">
        <color indexed="64"/>
      </right>
      <top style="medium">
        <color indexed="64"/>
      </top>
      <bottom style="double">
        <color indexed="64"/>
      </bottom>
      <diagonal/>
    </border>
    <border>
      <left style="dotted">
        <color indexed="64"/>
      </left>
      <right style="dashed">
        <color indexed="64"/>
      </right>
      <top style="hair">
        <color indexed="64"/>
      </top>
      <bottom style="thin">
        <color indexed="64"/>
      </bottom>
      <diagonal/>
    </border>
    <border>
      <left style="dotted">
        <color indexed="64"/>
      </left>
      <right style="dashed">
        <color indexed="64"/>
      </right>
      <top style="hair">
        <color indexed="64"/>
      </top>
      <bottom style="hair">
        <color indexed="64"/>
      </bottom>
      <diagonal/>
    </border>
    <border>
      <left style="medium">
        <color indexed="64"/>
      </left>
      <right/>
      <top style="dotted">
        <color indexed="64"/>
      </top>
      <bottom style="medium">
        <color indexed="64"/>
      </bottom>
      <diagonal/>
    </border>
    <border>
      <left/>
      <right style="medium">
        <color indexed="64"/>
      </right>
      <top/>
      <bottom style="hair">
        <color indexed="64"/>
      </bottom>
      <diagonal/>
    </border>
    <border>
      <left style="dotted">
        <color auto="1"/>
      </left>
      <right style="hair">
        <color auto="1"/>
      </right>
      <top/>
      <bottom style="hair">
        <color indexed="64"/>
      </bottom>
      <diagonal/>
    </border>
    <border>
      <left/>
      <right style="medium">
        <color indexed="64"/>
      </right>
      <top style="hair">
        <color indexed="64"/>
      </top>
      <bottom style="thin">
        <color indexed="64"/>
      </bottom>
      <diagonal/>
    </border>
    <border>
      <left style="dotted">
        <color auto="1"/>
      </left>
      <right style="hair">
        <color auto="1"/>
      </right>
      <top style="hair">
        <color indexed="64"/>
      </top>
      <bottom style="thin">
        <color indexed="64"/>
      </bottom>
      <diagonal/>
    </border>
    <border>
      <left style="medium">
        <color indexed="64"/>
      </left>
      <right/>
      <top style="dashed">
        <color indexed="64"/>
      </top>
      <bottom style="dotted">
        <color indexed="64"/>
      </bottom>
      <diagonal/>
    </border>
    <border>
      <left style="medium">
        <color indexed="64"/>
      </left>
      <right/>
      <top style="dashed">
        <color indexed="64"/>
      </top>
      <bottom style="dashed">
        <color indexed="64"/>
      </bottom>
      <diagonal/>
    </border>
    <border>
      <left style="medium">
        <color indexed="64"/>
      </left>
      <right/>
      <top style="double">
        <color indexed="64"/>
      </top>
      <bottom style="dashed">
        <color indexed="64"/>
      </bottom>
      <diagonal/>
    </border>
    <border>
      <left style="dashed">
        <color indexed="64"/>
      </left>
      <right style="medium">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dashed">
        <color indexed="64"/>
      </right>
      <top/>
      <bottom style="thin">
        <color indexed="64"/>
      </bottom>
      <diagonal/>
    </border>
    <border>
      <left/>
      <right style="hair">
        <color indexed="64"/>
      </right>
      <top/>
      <bottom style="medium">
        <color indexed="64"/>
      </bottom>
      <diagonal/>
    </border>
    <border>
      <left style="medium">
        <color indexed="64"/>
      </left>
      <right style="hair">
        <color indexed="64"/>
      </right>
      <top/>
      <bottom style="medium">
        <color indexed="64"/>
      </bottom>
      <diagonal/>
    </border>
    <border>
      <left style="dashed">
        <color indexed="64"/>
      </left>
      <right style="medium">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hair">
        <color indexed="64"/>
      </left>
      <right style="medium">
        <color indexed="64"/>
      </right>
      <top/>
      <bottom style="thin">
        <color indexed="64"/>
      </bottom>
      <diagonal/>
    </border>
    <border>
      <left style="hair">
        <color indexed="64"/>
      </left>
      <right style="hair">
        <color indexed="64"/>
      </right>
      <top/>
      <bottom style="thin">
        <color indexed="64"/>
      </bottom>
      <diagonal/>
    </border>
    <border>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style="thin">
        <color auto="1"/>
      </top>
      <bottom/>
      <diagonal/>
    </border>
    <border>
      <left style="medium">
        <color indexed="64"/>
      </left>
      <right style="hair">
        <color indexed="64"/>
      </right>
      <top style="medium">
        <color indexed="64"/>
      </top>
      <bottom style="thin">
        <color auto="1"/>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style="hair">
        <color indexed="64"/>
      </right>
      <top style="thin">
        <color auto="1"/>
      </top>
      <bottom style="medium">
        <color indexed="64"/>
      </bottom>
      <diagonal/>
    </border>
    <border>
      <left style="hair">
        <color indexed="64"/>
      </left>
      <right style="medium">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dashed">
        <color indexed="64"/>
      </left>
      <right style="medium">
        <color indexed="64"/>
      </right>
      <top style="hair">
        <color indexed="64"/>
      </top>
      <bottom/>
      <diagonal/>
    </border>
    <border>
      <left style="dashed">
        <color indexed="64"/>
      </left>
      <right style="dashed">
        <color indexed="64"/>
      </right>
      <top style="hair">
        <color indexed="64"/>
      </top>
      <bottom/>
      <diagonal/>
    </border>
    <border>
      <left style="thin">
        <color indexed="64"/>
      </left>
      <right style="dashed">
        <color indexed="64"/>
      </right>
      <top style="hair">
        <color indexed="64"/>
      </top>
      <bottom/>
      <diagonal/>
    </border>
    <border>
      <left style="medium">
        <color indexed="64"/>
      </left>
      <right style="thin">
        <color indexed="64"/>
      </right>
      <top style="hair">
        <color indexed="64"/>
      </top>
      <bottom/>
      <diagonal/>
    </border>
    <border>
      <left style="hair">
        <color indexed="64"/>
      </left>
      <right style="medium">
        <color indexed="64"/>
      </right>
      <top style="hair">
        <color indexed="64"/>
      </top>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style="medium">
        <color indexed="64"/>
      </left>
      <right style="hair">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dashed">
        <color indexed="64"/>
      </right>
      <top style="hair">
        <color indexed="64"/>
      </top>
      <bottom style="hair">
        <color indexed="64"/>
      </bottom>
      <diagonal/>
    </border>
    <border>
      <left style="thin">
        <color indexed="64"/>
      </left>
      <right style="dashed">
        <color indexed="64"/>
      </right>
      <top style="hair">
        <color indexed="64"/>
      </top>
      <bottom style="hair">
        <color indexed="64"/>
      </bottom>
      <diagonal/>
    </border>
    <border>
      <left style="hair">
        <color indexed="64"/>
      </left>
      <right style="medium">
        <color indexed="64"/>
      </right>
      <top/>
      <bottom style="hair">
        <color auto="1"/>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medium">
        <color indexed="64"/>
      </left>
      <right style="hair">
        <color indexed="64"/>
      </right>
      <top style="thin">
        <color indexed="64"/>
      </top>
      <bottom style="hair">
        <color indexed="64"/>
      </bottom>
      <diagonal/>
    </border>
    <border>
      <left style="dashed">
        <color indexed="64"/>
      </left>
      <right style="medium">
        <color indexed="64"/>
      </right>
      <top/>
      <bottom style="hair">
        <color indexed="64"/>
      </bottom>
      <diagonal/>
    </border>
    <border>
      <left style="dashed">
        <color indexed="64"/>
      </left>
      <right style="dashed">
        <color indexed="64"/>
      </right>
      <top/>
      <bottom style="hair">
        <color indexed="64"/>
      </bottom>
      <diagonal/>
    </border>
    <border>
      <left style="thin">
        <color indexed="64"/>
      </left>
      <right style="dashed">
        <color indexed="64"/>
      </right>
      <top/>
      <bottom style="hair">
        <color indexed="64"/>
      </bottom>
      <diagonal/>
    </border>
    <border>
      <left style="hair">
        <color indexed="64"/>
      </left>
      <right style="medium">
        <color indexed="64"/>
      </right>
      <top style="hair">
        <color auto="1"/>
      </top>
      <bottom style="hair">
        <color auto="1"/>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double">
        <color indexed="64"/>
      </top>
      <bottom style="hair">
        <color indexed="64"/>
      </bottom>
      <diagonal/>
    </border>
    <border>
      <left style="hair">
        <color indexed="64"/>
      </left>
      <right style="medium">
        <color indexed="64"/>
      </right>
      <top style="double">
        <color indexed="64"/>
      </top>
      <bottom style="double">
        <color indexed="64"/>
      </bottom>
      <diagonal/>
    </border>
    <border>
      <left style="hair">
        <color indexed="64"/>
      </left>
      <right style="hair">
        <color indexed="64"/>
      </right>
      <top style="double">
        <color indexed="64"/>
      </top>
      <bottom style="double">
        <color indexed="64"/>
      </bottom>
      <diagonal/>
    </border>
    <border>
      <left/>
      <right style="hair">
        <color indexed="64"/>
      </right>
      <top style="double">
        <color indexed="64"/>
      </top>
      <bottom style="double">
        <color indexed="64"/>
      </bottom>
      <diagonal/>
    </border>
    <border>
      <left style="medium">
        <color indexed="64"/>
      </left>
      <right style="hair">
        <color indexed="64"/>
      </right>
      <top style="double">
        <color indexed="64"/>
      </top>
      <bottom style="double">
        <color indexed="64"/>
      </bottom>
      <diagonal/>
    </border>
    <border>
      <left style="hair">
        <color indexed="64"/>
      </left>
      <right style="medium">
        <color indexed="64"/>
      </right>
      <top/>
      <bottom style="double">
        <color indexed="64"/>
      </bottom>
      <diagonal/>
    </border>
    <border>
      <left/>
      <right style="hair">
        <color indexed="64"/>
      </right>
      <top/>
      <bottom style="double">
        <color indexed="64"/>
      </bottom>
      <diagonal/>
    </border>
    <border>
      <left style="medium">
        <color indexed="64"/>
      </left>
      <right style="hair">
        <color indexed="64"/>
      </right>
      <top/>
      <bottom style="double">
        <color indexed="64"/>
      </bottom>
      <diagonal/>
    </border>
    <border>
      <left style="hair">
        <color indexed="64"/>
      </left>
      <right style="medium">
        <color indexed="64"/>
      </right>
      <top style="double">
        <color indexed="64"/>
      </top>
      <bottom style="thin">
        <color indexed="64"/>
      </bottom>
      <diagonal/>
    </border>
    <border>
      <left/>
      <right style="hair">
        <color indexed="64"/>
      </right>
      <top style="double">
        <color indexed="64"/>
      </top>
      <bottom style="thin">
        <color indexed="64"/>
      </bottom>
      <diagonal/>
    </border>
    <border>
      <left style="medium">
        <color indexed="64"/>
      </left>
      <right style="hair">
        <color indexed="64"/>
      </right>
      <top style="double">
        <color indexed="64"/>
      </top>
      <bottom style="thin">
        <color indexed="64"/>
      </bottom>
      <diagonal/>
    </border>
    <border>
      <left style="medium">
        <color indexed="64"/>
      </left>
      <right style="thin">
        <color indexed="64"/>
      </right>
      <top style="dotted">
        <color indexed="64"/>
      </top>
      <bottom style="thin">
        <color indexed="64"/>
      </bottom>
      <diagonal/>
    </border>
    <border>
      <left style="hair">
        <color indexed="64"/>
      </left>
      <right style="medium">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right style="hair">
        <color indexed="64"/>
      </right>
      <top style="hair">
        <color indexed="64"/>
      </top>
      <bottom style="double">
        <color indexed="64"/>
      </bottom>
      <diagonal/>
    </border>
    <border>
      <left style="medium">
        <color indexed="64"/>
      </left>
      <right style="hair">
        <color indexed="64"/>
      </right>
      <top style="hair">
        <color indexed="64"/>
      </top>
      <bottom style="double">
        <color indexed="64"/>
      </bottom>
      <diagonal/>
    </border>
    <border>
      <left style="medium">
        <color indexed="64"/>
      </left>
      <right style="thin">
        <color indexed="64"/>
      </right>
      <top/>
      <bottom style="hair">
        <color indexed="64"/>
      </bottom>
      <diagonal/>
    </border>
    <border>
      <left style="medium">
        <color indexed="64"/>
      </left>
      <right style="thin">
        <color indexed="64"/>
      </right>
      <top style="thin">
        <color indexed="64"/>
      </top>
      <bottom style="dotted">
        <color indexed="64"/>
      </bottom>
      <diagonal/>
    </border>
    <border>
      <left style="hair">
        <color indexed="64"/>
      </left>
      <right style="hair">
        <color indexed="64"/>
      </right>
      <top/>
      <bottom style="double">
        <color indexed="64"/>
      </bottom>
      <diagonal/>
    </border>
    <border>
      <left/>
      <right style="medium">
        <color indexed="64"/>
      </right>
      <top style="medium">
        <color indexed="64"/>
      </top>
      <bottom style="double">
        <color indexed="64"/>
      </bottom>
      <diagonal/>
    </border>
    <border>
      <left style="dotted">
        <color auto="1"/>
      </left>
      <right style="hair">
        <color auto="1"/>
      </right>
      <top style="medium">
        <color indexed="64"/>
      </top>
      <bottom style="double">
        <color indexed="64"/>
      </bottom>
      <diagonal/>
    </border>
    <border>
      <left style="medium">
        <color indexed="64"/>
      </left>
      <right style="thin">
        <color indexed="64"/>
      </right>
      <top style="medium">
        <color indexed="64"/>
      </top>
      <bottom/>
      <diagonal/>
    </border>
    <border>
      <left style="hair">
        <color indexed="64"/>
      </left>
      <right style="medium">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dashed">
        <color indexed="64"/>
      </left>
      <right style="medium">
        <color indexed="64"/>
      </right>
      <top style="medium">
        <color indexed="64"/>
      </top>
      <bottom/>
      <diagonal/>
    </border>
    <border>
      <left style="dashed">
        <color indexed="64"/>
      </left>
      <right style="dashed">
        <color indexed="64"/>
      </right>
      <top style="medium">
        <color indexed="64"/>
      </top>
      <bottom/>
      <diagonal/>
    </border>
    <border>
      <left style="thin">
        <color indexed="64"/>
      </left>
      <right style="dashed">
        <color indexed="64"/>
      </right>
      <top style="medium">
        <color indexed="64"/>
      </top>
      <bottom/>
      <diagonal/>
    </border>
    <border>
      <left style="dotted">
        <color indexed="64"/>
      </left>
      <right style="dashed">
        <color indexed="64"/>
      </right>
      <top style="medium">
        <color indexed="64"/>
      </top>
      <bottom style="thin">
        <color indexed="64"/>
      </bottom>
      <diagonal/>
    </border>
  </borders>
  <cellStyleXfs count="15">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2" fillId="0" borderId="0"/>
    <xf numFmtId="0" fontId="2" fillId="0" borderId="0"/>
    <xf numFmtId="38" fontId="2" fillId="0" borderId="0" applyFont="0" applyFill="0" applyBorder="0" applyAlignment="0" applyProtection="0">
      <alignment vertical="center"/>
    </xf>
    <xf numFmtId="0" fontId="2" fillId="0" borderId="0"/>
    <xf numFmtId="0" fontId="6"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2" fillId="0" borderId="0"/>
    <xf numFmtId="38"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cellStyleXfs>
  <cellXfs count="774">
    <xf numFmtId="0" fontId="0" fillId="0" borderId="0" xfId="0">
      <alignment vertical="center"/>
    </xf>
    <xf numFmtId="0" fontId="2" fillId="0" borderId="0" xfId="3" applyAlignment="1">
      <alignment vertical="center"/>
    </xf>
    <xf numFmtId="0" fontId="2" fillId="0" borderId="0" xfId="3" applyAlignment="1">
      <alignment vertical="center" shrinkToFit="1"/>
    </xf>
    <xf numFmtId="0" fontId="2" fillId="0" borderId="0" xfId="3" applyAlignment="1">
      <alignment horizontal="center" vertical="center" shrinkToFit="1"/>
    </xf>
    <xf numFmtId="0" fontId="2" fillId="0" borderId="0" xfId="4" applyAlignment="1">
      <alignment vertical="center" shrinkToFit="1"/>
    </xf>
    <xf numFmtId="0" fontId="2" fillId="0" borderId="0" xfId="4" applyAlignment="1">
      <alignment horizontal="center" vertical="center" shrinkToFit="1"/>
    </xf>
    <xf numFmtId="0" fontId="2" fillId="0" borderId="0" xfId="3" applyAlignment="1">
      <alignment horizontal="center" vertical="center"/>
    </xf>
    <xf numFmtId="0" fontId="7" fillId="0" borderId="0" xfId="4" applyFont="1" applyAlignment="1">
      <alignment vertical="top" shrinkToFit="1"/>
    </xf>
    <xf numFmtId="0" fontId="5" fillId="0" borderId="0" xfId="3" applyFont="1" applyAlignment="1">
      <alignment horizontal="center" vertical="center" shrinkToFit="1"/>
    </xf>
    <xf numFmtId="176" fontId="6" fillId="0" borderId="0" xfId="7" applyNumberFormat="1">
      <alignment vertical="center"/>
    </xf>
    <xf numFmtId="0" fontId="2" fillId="0" borderId="0" xfId="10" applyAlignment="1" applyProtection="1">
      <alignment vertical="center"/>
      <protection locked="0"/>
    </xf>
    <xf numFmtId="0" fontId="2" fillId="0" borderId="12" xfId="3" applyBorder="1" applyAlignment="1">
      <alignment horizontal="center" vertical="center"/>
    </xf>
    <xf numFmtId="0" fontId="12" fillId="0" borderId="0" xfId="4" applyFont="1" applyAlignment="1">
      <alignment vertical="top" shrinkToFit="1"/>
    </xf>
    <xf numFmtId="0" fontId="9" fillId="0" borderId="0" xfId="3" applyFont="1" applyAlignment="1">
      <alignment horizontal="center" vertical="center" shrinkToFit="1"/>
    </xf>
    <xf numFmtId="0" fontId="13" fillId="0" borderId="0" xfId="3" applyFont="1" applyAlignment="1">
      <alignment horizontal="center" vertical="center"/>
    </xf>
    <xf numFmtId="0" fontId="13" fillId="0" borderId="0" xfId="4" applyFont="1" applyAlignment="1">
      <alignment vertical="center" shrinkToFit="1"/>
    </xf>
    <xf numFmtId="0" fontId="13" fillId="0" borderId="0" xfId="3" applyFont="1" applyAlignment="1">
      <alignment vertical="center"/>
    </xf>
    <xf numFmtId="0" fontId="13" fillId="0" borderId="0" xfId="4" applyFont="1" applyAlignment="1">
      <alignment horizontal="center" vertical="center" shrinkToFit="1"/>
    </xf>
    <xf numFmtId="0" fontId="13" fillId="0" borderId="0" xfId="3" applyFont="1" applyAlignment="1">
      <alignment vertical="center" shrinkToFit="1"/>
    </xf>
    <xf numFmtId="0" fontId="13" fillId="0" borderId="0" xfId="3" applyFont="1" applyAlignment="1">
      <alignment horizontal="center" vertical="center" shrinkToFit="1"/>
    </xf>
    <xf numFmtId="0" fontId="13" fillId="0" borderId="12" xfId="4" applyFont="1" applyBorder="1" applyAlignment="1">
      <alignment horizontal="center" vertical="center" shrinkToFit="1"/>
    </xf>
    <xf numFmtId="0" fontId="13" fillId="0" borderId="51" xfId="3" applyFont="1" applyBorder="1" applyAlignment="1">
      <alignment vertical="center"/>
    </xf>
    <xf numFmtId="0" fontId="13" fillId="0" borderId="12" xfId="4" applyFont="1" applyBorder="1" applyAlignment="1">
      <alignment vertical="center" shrinkToFit="1"/>
    </xf>
    <xf numFmtId="0" fontId="9" fillId="6" borderId="12" xfId="4" applyFont="1" applyFill="1" applyBorder="1" applyAlignment="1">
      <alignment vertical="center" shrinkToFit="1"/>
    </xf>
    <xf numFmtId="0" fontId="8" fillId="0" borderId="12" xfId="4" applyFont="1" applyBorder="1" applyAlignment="1">
      <alignment horizontal="center" vertical="center" shrinkToFit="1"/>
    </xf>
    <xf numFmtId="0" fontId="8" fillId="0" borderId="12" xfId="4" applyFont="1" applyBorder="1" applyAlignment="1">
      <alignment vertical="center" shrinkToFit="1"/>
    </xf>
    <xf numFmtId="0" fontId="2" fillId="0" borderId="12" xfId="4" applyBorder="1" applyAlignment="1">
      <alignment horizontal="center" vertical="center" shrinkToFit="1"/>
    </xf>
    <xf numFmtId="176" fontId="2" fillId="0" borderId="12" xfId="3" applyNumberFormat="1" applyBorder="1" applyAlignment="1">
      <alignment horizontal="right" vertical="center"/>
    </xf>
    <xf numFmtId="0" fontId="9" fillId="14" borderId="12" xfId="4" applyFont="1" applyFill="1" applyBorder="1" applyAlignment="1">
      <alignment vertical="center" shrinkToFit="1"/>
    </xf>
    <xf numFmtId="0" fontId="2" fillId="13" borderId="12" xfId="4" applyFill="1" applyBorder="1" applyAlignment="1">
      <alignment horizontal="center" vertical="center" shrinkToFit="1"/>
    </xf>
    <xf numFmtId="179" fontId="2" fillId="0" borderId="12" xfId="4" applyNumberFormat="1" applyBorder="1" applyAlignment="1">
      <alignment horizontal="center" vertical="center" shrinkToFit="1"/>
    </xf>
    <xf numFmtId="0" fontId="2" fillId="0" borderId="37" xfId="4" applyBorder="1" applyAlignment="1">
      <alignment horizontal="center" vertical="center" shrinkToFit="1"/>
    </xf>
    <xf numFmtId="0" fontId="4" fillId="2" borderId="0" xfId="3" applyFont="1" applyFill="1" applyAlignment="1">
      <alignment vertical="center" wrapText="1"/>
    </xf>
    <xf numFmtId="0" fontId="4" fillId="0" borderId="0" xfId="3" applyFont="1" applyAlignment="1">
      <alignment vertical="center" wrapText="1"/>
    </xf>
    <xf numFmtId="0" fontId="4" fillId="4" borderId="12" xfId="4" applyFont="1" applyFill="1" applyBorder="1" applyAlignment="1">
      <alignment vertical="center" shrinkToFit="1"/>
    </xf>
    <xf numFmtId="0" fontId="2" fillId="6" borderId="12" xfId="4" applyFill="1" applyBorder="1" applyAlignment="1">
      <alignment horizontal="center" vertical="center" shrinkToFit="1"/>
    </xf>
    <xf numFmtId="183" fontId="4" fillId="0" borderId="12" xfId="4" applyNumberFormat="1" applyFont="1" applyBorder="1" applyAlignment="1">
      <alignment vertical="center" shrinkToFit="1"/>
    </xf>
    <xf numFmtId="183" fontId="4" fillId="0" borderId="37" xfId="4" applyNumberFormat="1" applyFont="1" applyBorder="1" applyAlignment="1">
      <alignment vertical="center" shrinkToFit="1"/>
    </xf>
    <xf numFmtId="183" fontId="4" fillId="0" borderId="36" xfId="4" applyNumberFormat="1" applyFont="1" applyBorder="1" applyAlignment="1">
      <alignment vertical="center" shrinkToFit="1"/>
    </xf>
    <xf numFmtId="0" fontId="4" fillId="2" borderId="18" xfId="4" applyFont="1" applyFill="1" applyBorder="1" applyAlignment="1">
      <alignment horizontal="center" vertical="center" shrinkToFit="1"/>
    </xf>
    <xf numFmtId="0" fontId="4" fillId="2" borderId="41" xfId="4" applyFont="1" applyFill="1" applyBorder="1" applyAlignment="1">
      <alignment horizontal="center" vertical="center" shrinkToFit="1"/>
    </xf>
    <xf numFmtId="0" fontId="2" fillId="0" borderId="12" xfId="4" applyBorder="1" applyAlignment="1">
      <alignment vertical="center" shrinkToFit="1"/>
    </xf>
    <xf numFmtId="0" fontId="6" fillId="0" borderId="0" xfId="0" applyFont="1">
      <alignment vertical="center"/>
    </xf>
    <xf numFmtId="179" fontId="2" fillId="0" borderId="36" xfId="4" applyNumberFormat="1" applyBorder="1" applyAlignment="1">
      <alignment horizontal="right" vertical="center" shrinkToFit="1"/>
    </xf>
    <xf numFmtId="0" fontId="2" fillId="0" borderId="38" xfId="3" applyBorder="1" applyAlignment="1">
      <alignment vertical="center"/>
    </xf>
    <xf numFmtId="179" fontId="2" fillId="16" borderId="12" xfId="4" applyNumberFormat="1" applyFill="1" applyBorder="1" applyAlignment="1" applyProtection="1">
      <alignment horizontal="center" vertical="center" shrinkToFit="1"/>
      <protection locked="0"/>
    </xf>
    <xf numFmtId="178" fontId="2" fillId="16" borderId="12" xfId="4" applyNumberFormat="1" applyFill="1" applyBorder="1" applyAlignment="1" applyProtection="1">
      <alignment horizontal="center" vertical="center" shrinkToFit="1"/>
      <protection locked="0"/>
    </xf>
    <xf numFmtId="176" fontId="2" fillId="0" borderId="0" xfId="3" applyNumberFormat="1" applyAlignment="1">
      <alignment vertical="center"/>
    </xf>
    <xf numFmtId="0" fontId="2" fillId="0" borderId="0" xfId="4" applyAlignment="1">
      <alignment horizontal="center" vertical="center"/>
    </xf>
    <xf numFmtId="183" fontId="2" fillId="16" borderId="12" xfId="4" applyNumberFormat="1" applyFill="1" applyBorder="1" applyAlignment="1" applyProtection="1">
      <alignment horizontal="center" vertical="center" shrinkToFit="1"/>
      <protection locked="0"/>
    </xf>
    <xf numFmtId="0" fontId="9" fillId="6" borderId="12" xfId="4" applyFont="1" applyFill="1" applyBorder="1" applyAlignment="1">
      <alignment horizontal="center" vertical="center" shrinkToFit="1"/>
    </xf>
    <xf numFmtId="176" fontId="2" fillId="0" borderId="12" xfId="3" applyNumberFormat="1" applyBorder="1" applyAlignment="1">
      <alignment horizontal="center" vertical="center"/>
    </xf>
    <xf numFmtId="38" fontId="2" fillId="0" borderId="0" xfId="1" applyFont="1" applyBorder="1" applyAlignment="1">
      <alignment horizontal="center" vertical="center"/>
    </xf>
    <xf numFmtId="176" fontId="16" fillId="0" borderId="50" xfId="7" applyNumberFormat="1" applyFont="1" applyBorder="1">
      <alignment vertical="center"/>
    </xf>
    <xf numFmtId="176" fontId="16" fillId="0" borderId="51" xfId="7" applyNumberFormat="1" applyFont="1" applyBorder="1">
      <alignment vertical="center"/>
    </xf>
    <xf numFmtId="176" fontId="16" fillId="0" borderId="52" xfId="7" applyNumberFormat="1" applyFont="1" applyBorder="1">
      <alignment vertical="center"/>
    </xf>
    <xf numFmtId="0" fontId="18" fillId="0" borderId="0" xfId="10" applyFont="1"/>
    <xf numFmtId="0" fontId="18" fillId="0" borderId="24" xfId="10" applyFont="1" applyBorder="1"/>
    <xf numFmtId="176" fontId="16" fillId="0" borderId="49" xfId="7" applyNumberFormat="1" applyFont="1" applyBorder="1">
      <alignment vertical="center"/>
    </xf>
    <xf numFmtId="176" fontId="16" fillId="0" borderId="0" xfId="7" applyNumberFormat="1" applyFont="1">
      <alignment vertical="center"/>
    </xf>
    <xf numFmtId="0" fontId="13" fillId="0" borderId="49" xfId="10" applyFont="1" applyBorder="1"/>
    <xf numFmtId="0" fontId="13" fillId="0" borderId="0" xfId="10" applyFont="1"/>
    <xf numFmtId="0" fontId="20" fillId="0" borderId="0" xfId="10" applyFont="1"/>
    <xf numFmtId="0" fontId="13" fillId="0" borderId="24" xfId="10" applyFont="1" applyBorder="1"/>
    <xf numFmtId="0" fontId="22" fillId="0" borderId="49" xfId="10" applyFont="1" applyBorder="1"/>
    <xf numFmtId="0" fontId="22" fillId="0" borderId="0" xfId="10" applyFont="1"/>
    <xf numFmtId="0" fontId="22" fillId="0" borderId="24" xfId="10" applyFont="1" applyBorder="1"/>
    <xf numFmtId="0" fontId="22" fillId="0" borderId="0" xfId="10" applyFont="1" applyAlignment="1">
      <alignment horizontal="center"/>
    </xf>
    <xf numFmtId="38" fontId="22" fillId="0" borderId="0" xfId="10" applyNumberFormat="1" applyFont="1" applyAlignment="1">
      <alignment horizontal="center"/>
    </xf>
    <xf numFmtId="38" fontId="18" fillId="0" borderId="0" xfId="10" applyNumberFormat="1" applyFont="1" applyAlignment="1">
      <alignment vertical="center"/>
    </xf>
    <xf numFmtId="38" fontId="18" fillId="0" borderId="24" xfId="10" applyNumberFormat="1" applyFont="1" applyBorder="1" applyAlignment="1">
      <alignment vertical="center"/>
    </xf>
    <xf numFmtId="0" fontId="23" fillId="0" borderId="49" xfId="10" applyFont="1" applyBorder="1" applyAlignment="1">
      <alignment horizontal="left"/>
    </xf>
    <xf numFmtId="0" fontId="23" fillId="0" borderId="0" xfId="10" applyFont="1"/>
    <xf numFmtId="0" fontId="8" fillId="0" borderId="49" xfId="10" applyFont="1" applyBorder="1" applyAlignment="1">
      <alignment horizontal="right"/>
    </xf>
    <xf numFmtId="0" fontId="24" fillId="0" borderId="0" xfId="10" applyFont="1" applyAlignment="1">
      <alignment vertical="center"/>
    </xf>
    <xf numFmtId="0" fontId="8" fillId="0" borderId="0" xfId="10" applyFont="1" applyAlignment="1">
      <alignment vertical="center"/>
    </xf>
    <xf numFmtId="49" fontId="8" fillId="0" borderId="0" xfId="10" applyNumberFormat="1" applyFont="1" applyAlignment="1">
      <alignment vertical="center"/>
    </xf>
    <xf numFmtId="0" fontId="8" fillId="0" borderId="0" xfId="10" applyFont="1"/>
    <xf numFmtId="0" fontId="18" fillId="0" borderId="0" xfId="10" applyFont="1" applyAlignment="1">
      <alignment vertical="center"/>
    </xf>
    <xf numFmtId="49" fontId="8" fillId="0" borderId="0" xfId="10" applyNumberFormat="1" applyFont="1"/>
    <xf numFmtId="0" fontId="27" fillId="0" borderId="0" xfId="10" applyFont="1" applyAlignment="1">
      <alignment horizontal="center" vertical="center"/>
    </xf>
    <xf numFmtId="176" fontId="25" fillId="0" borderId="0" xfId="7" applyNumberFormat="1" applyFont="1">
      <alignment vertical="center"/>
    </xf>
    <xf numFmtId="176" fontId="16" fillId="0" borderId="44" xfId="7" applyNumberFormat="1" applyFont="1" applyBorder="1">
      <alignment vertical="center"/>
    </xf>
    <xf numFmtId="176" fontId="16" fillId="0" borderId="31" xfId="7" applyNumberFormat="1" applyFont="1" applyBorder="1">
      <alignment vertical="center"/>
    </xf>
    <xf numFmtId="0" fontId="13" fillId="0" borderId="31" xfId="10" applyFont="1" applyBorder="1"/>
    <xf numFmtId="0" fontId="13" fillId="0" borderId="53" xfId="10" applyFont="1" applyBorder="1"/>
    <xf numFmtId="0" fontId="33" fillId="0" borderId="0" xfId="0" applyFont="1">
      <alignment vertical="center"/>
    </xf>
    <xf numFmtId="0" fontId="16" fillId="0" borderId="0" xfId="0" applyFont="1">
      <alignment vertical="center"/>
    </xf>
    <xf numFmtId="0" fontId="0" fillId="0" borderId="53" xfId="0" applyBorder="1">
      <alignment vertical="center"/>
    </xf>
    <xf numFmtId="0" fontId="0" fillId="0" borderId="31" xfId="0" applyBorder="1">
      <alignment vertical="center"/>
    </xf>
    <xf numFmtId="0" fontId="0" fillId="0" borderId="59" xfId="0" applyBorder="1">
      <alignment vertical="center"/>
    </xf>
    <xf numFmtId="0" fontId="0" fillId="0" borderId="44" xfId="0" applyBorder="1">
      <alignment vertical="center"/>
    </xf>
    <xf numFmtId="0" fontId="0" fillId="0" borderId="24" xfId="0" applyBorder="1">
      <alignment vertical="center"/>
    </xf>
    <xf numFmtId="0" fontId="0" fillId="0" borderId="13" xfId="0" applyBorder="1">
      <alignment vertical="center"/>
    </xf>
    <xf numFmtId="0" fontId="0" fillId="0" borderId="49" xfId="0" applyBorder="1">
      <alignment vertical="center"/>
    </xf>
    <xf numFmtId="0" fontId="0" fillId="0" borderId="61" xfId="0" applyBorder="1">
      <alignment vertical="center"/>
    </xf>
    <xf numFmtId="0" fontId="0" fillId="0" borderId="38" xfId="0" applyBorder="1">
      <alignment vertical="center"/>
    </xf>
    <xf numFmtId="0" fontId="0" fillId="0" borderId="17" xfId="0" applyBorder="1">
      <alignment vertical="center"/>
    </xf>
    <xf numFmtId="0" fontId="0" fillId="0" borderId="28" xfId="0" applyBorder="1">
      <alignment vertical="center"/>
    </xf>
    <xf numFmtId="0" fontId="0" fillId="0" borderId="52" xfId="0" applyBorder="1">
      <alignment vertical="center"/>
    </xf>
    <xf numFmtId="0" fontId="0" fillId="0" borderId="51" xfId="0" applyBorder="1">
      <alignment vertical="center"/>
    </xf>
    <xf numFmtId="0" fontId="0" fillId="0" borderId="66" xfId="0" applyBorder="1">
      <alignment vertical="center"/>
    </xf>
    <xf numFmtId="0" fontId="0" fillId="0" borderId="50" xfId="0" applyBorder="1">
      <alignment vertical="center"/>
    </xf>
    <xf numFmtId="38" fontId="0" fillId="0" borderId="0" xfId="0" applyNumberFormat="1">
      <alignment vertical="center"/>
    </xf>
    <xf numFmtId="38" fontId="0" fillId="0" borderId="0" xfId="1" applyFont="1">
      <alignment vertical="center"/>
    </xf>
    <xf numFmtId="38" fontId="0" fillId="0" borderId="12" xfId="0" applyNumberFormat="1" applyBorder="1">
      <alignment vertical="center"/>
    </xf>
    <xf numFmtId="0" fontId="0" fillId="0" borderId="12" xfId="0" applyBorder="1">
      <alignment vertical="center"/>
    </xf>
    <xf numFmtId="38" fontId="9" fillId="6" borderId="12" xfId="1" applyFont="1" applyFill="1" applyBorder="1" applyAlignment="1" applyProtection="1">
      <alignment vertical="center" shrinkToFit="1"/>
    </xf>
    <xf numFmtId="0" fontId="42" fillId="0" borderId="0" xfId="0" applyFont="1" applyAlignment="1">
      <alignment vertical="center" wrapText="1"/>
    </xf>
    <xf numFmtId="0" fontId="9" fillId="6" borderId="36" xfId="4" applyFont="1" applyFill="1" applyBorder="1" applyAlignment="1">
      <alignment vertical="center" shrinkToFit="1"/>
    </xf>
    <xf numFmtId="0" fontId="8" fillId="0" borderId="36" xfId="4" applyFont="1" applyBorder="1" applyAlignment="1">
      <alignment vertical="center" shrinkToFit="1"/>
    </xf>
    <xf numFmtId="0" fontId="9" fillId="8" borderId="12" xfId="4" applyFont="1" applyFill="1" applyBorder="1" applyAlignment="1">
      <alignment vertical="center" shrinkToFit="1"/>
    </xf>
    <xf numFmtId="0" fontId="13" fillId="0" borderId="12" xfId="4" applyFont="1" applyBorder="1" applyAlignment="1">
      <alignment horizontal="center" vertical="center" wrapText="1" shrinkToFit="1"/>
    </xf>
    <xf numFmtId="38" fontId="31" fillId="3" borderId="13" xfId="1" applyFont="1" applyFill="1" applyBorder="1" applyAlignment="1">
      <alignment horizontal="center" vertical="center"/>
    </xf>
    <xf numFmtId="38" fontId="31" fillId="3" borderId="35" xfId="1" applyFont="1" applyFill="1" applyBorder="1" applyAlignment="1">
      <alignment horizontal="center" vertical="center"/>
    </xf>
    <xf numFmtId="9" fontId="2" fillId="0" borderId="0" xfId="2" applyFont="1" applyAlignment="1">
      <alignment vertical="center" shrinkToFit="1"/>
    </xf>
    <xf numFmtId="176" fontId="2" fillId="0" borderId="0" xfId="3" applyNumberFormat="1" applyAlignment="1">
      <alignment vertical="center" shrinkToFit="1"/>
    </xf>
    <xf numFmtId="38" fontId="4" fillId="0" borderId="0" xfId="1" applyFont="1" applyBorder="1" applyAlignment="1">
      <alignment horizontal="center" vertical="center"/>
    </xf>
    <xf numFmtId="0" fontId="2" fillId="0" borderId="12" xfId="4" applyBorder="1" applyAlignment="1">
      <alignment horizontal="center" vertical="center"/>
    </xf>
    <xf numFmtId="176" fontId="2" fillId="0" borderId="0" xfId="4" applyNumberFormat="1" applyAlignment="1">
      <alignment vertical="center" shrinkToFit="1"/>
    </xf>
    <xf numFmtId="176" fontId="2" fillId="0" borderId="97" xfId="4" applyNumberFormat="1" applyBorder="1" applyAlignment="1">
      <alignment vertical="center" shrinkToFit="1"/>
    </xf>
    <xf numFmtId="176" fontId="2" fillId="0" borderId="98" xfId="4" applyNumberFormat="1" applyBorder="1" applyAlignment="1">
      <alignment vertical="center" shrinkToFit="1"/>
    </xf>
    <xf numFmtId="176" fontId="2" fillId="0" borderId="9" xfId="4" applyNumberFormat="1" applyBorder="1" applyAlignment="1">
      <alignment horizontal="center" vertical="center" shrinkToFit="1"/>
    </xf>
    <xf numFmtId="176" fontId="2" fillId="3" borderId="53" xfId="5" applyNumberFormat="1" applyFill="1" applyBorder="1" applyAlignment="1">
      <alignment vertical="center" shrinkToFit="1"/>
    </xf>
    <xf numFmtId="176" fontId="2" fillId="3" borderId="99" xfId="3" quotePrefix="1" applyNumberFormat="1" applyFill="1" applyBorder="1" applyAlignment="1">
      <alignment vertical="center" shrinkToFit="1"/>
    </xf>
    <xf numFmtId="176" fontId="2" fillId="3" borderId="59" xfId="3" quotePrefix="1" applyNumberFormat="1" applyFill="1" applyBorder="1" applyAlignment="1">
      <alignment vertical="center" shrinkToFit="1"/>
    </xf>
    <xf numFmtId="176" fontId="2" fillId="3" borderId="100" xfId="5" applyNumberFormat="1" applyFill="1" applyBorder="1" applyAlignment="1">
      <alignment vertical="center" shrinkToFit="1"/>
    </xf>
    <xf numFmtId="176" fontId="2" fillId="0" borderId="44" xfId="3" applyNumberFormat="1" applyBorder="1" applyAlignment="1">
      <alignment horizontal="center" vertical="center" shrinkToFit="1"/>
    </xf>
    <xf numFmtId="176" fontId="4" fillId="9" borderId="102" xfId="4" applyNumberFormat="1" applyFont="1" applyFill="1" applyBorder="1" applyAlignment="1">
      <alignment horizontal="right" vertical="center" shrinkToFit="1"/>
    </xf>
    <xf numFmtId="176" fontId="4" fillId="9" borderId="103" xfId="4" applyNumberFormat="1" applyFont="1" applyFill="1" applyBorder="1" applyAlignment="1">
      <alignment vertical="center" shrinkToFit="1"/>
    </xf>
    <xf numFmtId="176" fontId="4" fillId="9" borderId="104" xfId="4" applyNumberFormat="1" applyFont="1" applyFill="1" applyBorder="1" applyAlignment="1">
      <alignment vertical="center" shrinkToFit="1"/>
    </xf>
    <xf numFmtId="176" fontId="4" fillId="9" borderId="2" xfId="4" applyNumberFormat="1" applyFont="1" applyFill="1" applyBorder="1" applyAlignment="1">
      <alignment horizontal="center" vertical="center" shrinkToFit="1"/>
    </xf>
    <xf numFmtId="176" fontId="2" fillId="9" borderId="68" xfId="5" applyNumberFormat="1" applyFill="1" applyBorder="1" applyAlignment="1">
      <alignment vertical="center" shrinkToFit="1"/>
    </xf>
    <xf numFmtId="176" fontId="4" fillId="9" borderId="105" xfId="4" applyNumberFormat="1" applyFont="1" applyFill="1" applyBorder="1" applyAlignment="1">
      <alignment vertical="center" shrinkToFit="1"/>
    </xf>
    <xf numFmtId="176" fontId="4" fillId="9" borderId="69" xfId="4" applyNumberFormat="1" applyFont="1" applyFill="1" applyBorder="1" applyAlignment="1">
      <alignment vertical="center" shrinkToFit="1"/>
    </xf>
    <xf numFmtId="176" fontId="4" fillId="9" borderId="3" xfId="4" applyNumberFormat="1" applyFont="1" applyFill="1" applyBorder="1" applyAlignment="1">
      <alignment horizontal="center" vertical="center" shrinkToFit="1"/>
    </xf>
    <xf numFmtId="176" fontId="2" fillId="3" borderId="106" xfId="5" applyNumberFormat="1" applyFill="1" applyBorder="1" applyAlignment="1">
      <alignment vertical="center" shrinkToFit="1"/>
    </xf>
    <xf numFmtId="176" fontId="2" fillId="0" borderId="107" xfId="5" applyNumberFormat="1" applyBorder="1" applyAlignment="1" applyProtection="1">
      <alignment vertical="center" shrinkToFit="1"/>
      <protection locked="0"/>
    </xf>
    <xf numFmtId="176" fontId="2" fillId="0" borderId="71" xfId="5" applyNumberFormat="1" applyFont="1" applyBorder="1" applyAlignment="1" applyProtection="1">
      <alignment vertical="center" shrinkToFit="1"/>
      <protection locked="0"/>
    </xf>
    <xf numFmtId="176" fontId="2" fillId="0" borderId="108" xfId="3" applyNumberFormat="1" applyBorder="1" applyAlignment="1">
      <alignment horizontal="center" vertical="center" shrinkToFit="1"/>
    </xf>
    <xf numFmtId="176" fontId="2" fillId="3" borderId="110" xfId="5" applyNumberFormat="1" applyFill="1" applyBorder="1" applyAlignment="1">
      <alignment vertical="center" shrinkToFit="1"/>
    </xf>
    <xf numFmtId="176" fontId="2" fillId="0" borderId="112" xfId="3" applyNumberFormat="1" applyBorder="1" applyAlignment="1">
      <alignment horizontal="center" vertical="center" shrinkToFit="1"/>
    </xf>
    <xf numFmtId="176" fontId="2" fillId="7" borderId="37" xfId="5" applyNumberFormat="1" applyFill="1" applyBorder="1" applyAlignment="1">
      <alignment vertical="center" shrinkToFit="1"/>
    </xf>
    <xf numFmtId="176" fontId="2" fillId="7" borderId="116" xfId="4" applyNumberFormat="1" applyFill="1" applyBorder="1" applyAlignment="1" applyProtection="1">
      <alignment vertical="center" shrinkToFit="1"/>
      <protection locked="0"/>
    </xf>
    <xf numFmtId="176" fontId="2" fillId="7" borderId="5" xfId="4" applyNumberFormat="1" applyFill="1" applyBorder="1" applyAlignment="1" applyProtection="1">
      <alignment vertical="center" shrinkToFit="1"/>
      <protection locked="0"/>
    </xf>
    <xf numFmtId="176" fontId="2" fillId="7" borderId="4" xfId="4" applyNumberFormat="1" applyFill="1" applyBorder="1" applyAlignment="1">
      <alignment horizontal="center" vertical="center" shrinkToFit="1"/>
    </xf>
    <xf numFmtId="176" fontId="2" fillId="3" borderId="117" xfId="5" applyNumberFormat="1" applyFill="1" applyBorder="1" applyAlignment="1">
      <alignment vertical="center" shrinkToFit="1"/>
    </xf>
    <xf numFmtId="176" fontId="2" fillId="0" borderId="118" xfId="5" applyNumberFormat="1" applyBorder="1" applyAlignment="1" applyProtection="1">
      <alignment vertical="center" shrinkToFit="1"/>
      <protection locked="0"/>
    </xf>
    <xf numFmtId="176" fontId="2" fillId="0" borderId="70" xfId="5" applyNumberFormat="1" applyFont="1" applyBorder="1" applyAlignment="1" applyProtection="1">
      <alignment vertical="center" shrinkToFit="1"/>
      <protection locked="0"/>
    </xf>
    <xf numFmtId="176" fontId="2" fillId="0" borderId="119" xfId="3" applyNumberFormat="1" applyBorder="1" applyAlignment="1">
      <alignment horizontal="center" vertical="center" shrinkToFit="1"/>
    </xf>
    <xf numFmtId="176" fontId="2" fillId="7" borderId="116" xfId="4" applyNumberFormat="1" applyFill="1" applyBorder="1" applyAlignment="1">
      <alignment vertical="center" shrinkToFit="1"/>
    </xf>
    <xf numFmtId="176" fontId="2" fillId="7" borderId="5" xfId="4" applyNumberFormat="1" applyFill="1" applyBorder="1" applyAlignment="1">
      <alignment vertical="center" shrinkToFit="1"/>
    </xf>
    <xf numFmtId="176" fontId="2" fillId="0" borderId="0" xfId="3" applyNumberFormat="1" applyAlignment="1">
      <alignment horizontal="center" vertical="center"/>
    </xf>
    <xf numFmtId="176" fontId="2" fillId="0" borderId="6" xfId="3" applyNumberFormat="1" applyBorder="1" applyAlignment="1">
      <alignment horizontal="center" vertical="center" shrinkToFit="1"/>
    </xf>
    <xf numFmtId="176" fontId="2" fillId="3" borderId="123" xfId="5" applyNumberFormat="1" applyFill="1" applyBorder="1" applyAlignment="1">
      <alignment vertical="center" shrinkToFit="1"/>
    </xf>
    <xf numFmtId="176" fontId="2" fillId="0" borderId="49" xfId="3" applyNumberFormat="1" applyBorder="1" applyAlignment="1">
      <alignment horizontal="center" vertical="center" shrinkToFit="1"/>
    </xf>
    <xf numFmtId="176" fontId="2" fillId="0" borderId="24" xfId="3" applyNumberFormat="1" applyBorder="1" applyAlignment="1">
      <alignment vertical="center" shrinkToFit="1"/>
    </xf>
    <xf numFmtId="176" fontId="2" fillId="0" borderId="24" xfId="3" applyNumberFormat="1" applyBorder="1" applyAlignment="1">
      <alignment vertical="center"/>
    </xf>
    <xf numFmtId="176" fontId="2" fillId="0" borderId="41" xfId="3" applyNumberFormat="1" applyBorder="1" applyAlignment="1">
      <alignment vertical="center"/>
    </xf>
    <xf numFmtId="176" fontId="2" fillId="0" borderId="49" xfId="3" applyNumberFormat="1" applyBorder="1" applyAlignment="1">
      <alignment vertical="center"/>
    </xf>
    <xf numFmtId="176" fontId="2" fillId="8" borderId="37" xfId="5" applyNumberFormat="1" applyFill="1" applyBorder="1" applyAlignment="1">
      <alignment vertical="center" shrinkToFit="1"/>
    </xf>
    <xf numFmtId="176" fontId="2" fillId="8" borderId="116" xfId="4" applyNumberFormat="1" applyFill="1" applyBorder="1" applyAlignment="1">
      <alignment vertical="center" shrinkToFit="1"/>
    </xf>
    <xf numFmtId="176" fontId="2" fillId="8" borderId="5" xfId="4" applyNumberFormat="1" applyFill="1" applyBorder="1" applyAlignment="1">
      <alignment vertical="center" shrinkToFit="1"/>
    </xf>
    <xf numFmtId="176" fontId="2" fillId="8" borderId="4" xfId="4" applyNumberFormat="1" applyFill="1" applyBorder="1" applyAlignment="1">
      <alignment horizontal="center" vertical="center" shrinkToFit="1"/>
    </xf>
    <xf numFmtId="176" fontId="4" fillId="0" borderId="125" xfId="5" applyNumberFormat="1" applyFont="1" applyFill="1" applyBorder="1" applyAlignment="1">
      <alignment horizontal="center" vertical="center" shrinkToFit="1"/>
    </xf>
    <xf numFmtId="176" fontId="4" fillId="0" borderId="126" xfId="3" applyNumberFormat="1" applyFont="1" applyBorder="1" applyAlignment="1">
      <alignment horizontal="center" vertical="center" shrinkToFit="1"/>
    </xf>
    <xf numFmtId="176" fontId="4" fillId="0" borderId="74" xfId="3" applyNumberFormat="1" applyFont="1" applyBorder="1" applyAlignment="1">
      <alignment horizontal="center" vertical="center" shrinkToFit="1"/>
    </xf>
    <xf numFmtId="176" fontId="2" fillId="8" borderId="46" xfId="5" applyNumberFormat="1" applyFill="1" applyBorder="1" applyAlignment="1">
      <alignment vertical="center" shrinkToFit="1"/>
    </xf>
    <xf numFmtId="176" fontId="2" fillId="0" borderId="127" xfId="5" applyNumberFormat="1" applyBorder="1" applyAlignment="1" applyProtection="1">
      <alignment vertical="center" shrinkToFit="1"/>
      <protection locked="0"/>
    </xf>
    <xf numFmtId="176" fontId="2" fillId="0" borderId="72" xfId="5" applyNumberFormat="1" applyBorder="1" applyAlignment="1" applyProtection="1">
      <alignment vertical="center" shrinkToFit="1"/>
      <protection locked="0"/>
    </xf>
    <xf numFmtId="176" fontId="2" fillId="0" borderId="11" xfId="4" applyNumberFormat="1" applyBorder="1" applyAlignment="1">
      <alignment horizontal="center" vertical="center" shrinkToFit="1"/>
    </xf>
    <xf numFmtId="176" fontId="2" fillId="0" borderId="0" xfId="5" applyNumberFormat="1" applyFill="1" applyBorder="1" applyAlignment="1">
      <alignment vertical="center" shrinkToFit="1"/>
    </xf>
    <xf numFmtId="176" fontId="2" fillId="8" borderId="45" xfId="5" applyNumberFormat="1" applyFill="1" applyBorder="1" applyAlignment="1">
      <alignment vertical="center" shrinkToFit="1"/>
    </xf>
    <xf numFmtId="176" fontId="2" fillId="0" borderId="128" xfId="5" applyNumberFormat="1" applyBorder="1" applyAlignment="1" applyProtection="1">
      <alignment vertical="center" shrinkToFit="1"/>
      <protection locked="0"/>
    </xf>
    <xf numFmtId="176" fontId="2" fillId="0" borderId="70" xfId="5" applyNumberFormat="1" applyBorder="1" applyAlignment="1" applyProtection="1">
      <alignment vertical="center" shrinkToFit="1"/>
      <protection locked="0"/>
    </xf>
    <xf numFmtId="176" fontId="2" fillId="0" borderId="7" xfId="4" applyNumberFormat="1" applyBorder="1" applyAlignment="1">
      <alignment horizontal="center" vertical="center" shrinkToFit="1"/>
    </xf>
    <xf numFmtId="176" fontId="2" fillId="0" borderId="118" xfId="5" applyNumberFormat="1" applyFont="1" applyBorder="1" applyAlignment="1" applyProtection="1">
      <alignment vertical="center" shrinkToFit="1"/>
      <protection locked="0"/>
    </xf>
    <xf numFmtId="176" fontId="2" fillId="0" borderId="101" xfId="3" applyNumberFormat="1" applyBorder="1" applyAlignment="1" applyProtection="1">
      <alignment vertical="center" shrinkToFit="1"/>
      <protection locked="0"/>
    </xf>
    <xf numFmtId="176" fontId="45" fillId="0" borderId="129" xfId="3" applyNumberFormat="1" applyFont="1" applyBorder="1" applyAlignment="1">
      <alignment horizontal="right" vertical="center" shrinkToFit="1"/>
    </xf>
    <xf numFmtId="176" fontId="2" fillId="0" borderId="128" xfId="5" applyNumberFormat="1" applyFont="1" applyBorder="1" applyAlignment="1" applyProtection="1">
      <alignment vertical="center" shrinkToFit="1"/>
      <protection locked="0"/>
    </xf>
    <xf numFmtId="176" fontId="2" fillId="0" borderId="15" xfId="4" applyNumberFormat="1" applyBorder="1" applyAlignment="1">
      <alignment horizontal="center" vertical="center" shrinkToFit="1"/>
    </xf>
    <xf numFmtId="176" fontId="2" fillId="3" borderId="130" xfId="5" applyNumberFormat="1" applyFill="1" applyBorder="1" applyAlignment="1">
      <alignment vertical="center" shrinkToFit="1"/>
    </xf>
    <xf numFmtId="176" fontId="2" fillId="0" borderId="131" xfId="5" applyNumberFormat="1" applyBorder="1" applyAlignment="1" applyProtection="1">
      <alignment vertical="center" shrinkToFit="1"/>
      <protection locked="0"/>
    </xf>
    <xf numFmtId="176" fontId="2" fillId="0" borderId="69" xfId="5" applyNumberFormat="1" applyFont="1" applyBorder="1" applyAlignment="1" applyProtection="1">
      <alignment vertical="center" shrinkToFit="1"/>
      <protection locked="0"/>
    </xf>
    <xf numFmtId="176" fontId="2" fillId="2" borderId="111" xfId="3" applyNumberFormat="1" applyFill="1" applyBorder="1" applyAlignment="1" applyProtection="1">
      <alignment vertical="center" shrinkToFit="1"/>
      <protection locked="0"/>
    </xf>
    <xf numFmtId="176" fontId="45" fillId="2" borderId="112" xfId="3" applyNumberFormat="1" applyFont="1" applyFill="1" applyBorder="1" applyAlignment="1">
      <alignment horizontal="right" vertical="center" shrinkToFit="1"/>
    </xf>
    <xf numFmtId="176" fontId="2" fillId="3" borderId="132" xfId="5" applyNumberFormat="1" applyFill="1" applyBorder="1" applyAlignment="1">
      <alignment vertical="center" shrinkToFit="1"/>
    </xf>
    <xf numFmtId="176" fontId="2" fillId="0" borderId="133" xfId="5" applyNumberFormat="1" applyBorder="1" applyAlignment="1" applyProtection="1">
      <alignment vertical="center" shrinkToFit="1"/>
      <protection locked="0"/>
    </xf>
    <xf numFmtId="176" fontId="2" fillId="0" borderId="72" xfId="5" applyNumberFormat="1" applyFont="1" applyBorder="1" applyAlignment="1" applyProtection="1">
      <alignment vertical="center" shrinkToFit="1"/>
      <protection locked="0"/>
    </xf>
    <xf numFmtId="176" fontId="2" fillId="0" borderId="16" xfId="3" applyNumberFormat="1" applyBorder="1" applyAlignment="1">
      <alignment horizontal="center" vertical="center" shrinkToFit="1"/>
    </xf>
    <xf numFmtId="176" fontId="2" fillId="2" borderId="134" xfId="3" applyNumberFormat="1" applyFill="1" applyBorder="1" applyAlignment="1">
      <alignment horizontal="center" vertical="center" shrinkToFit="1"/>
    </xf>
    <xf numFmtId="176" fontId="2" fillId="0" borderId="111" xfId="3" applyNumberFormat="1" applyBorder="1" applyAlignment="1" applyProtection="1">
      <alignment vertical="center" shrinkToFit="1"/>
      <protection locked="0"/>
    </xf>
    <xf numFmtId="176" fontId="2" fillId="0" borderId="135" xfId="3" applyNumberFormat="1" applyBorder="1" applyAlignment="1">
      <alignment horizontal="center" vertical="center" shrinkToFit="1"/>
    </xf>
    <xf numFmtId="176" fontId="2" fillId="8" borderId="68" xfId="5" applyNumberFormat="1" applyFill="1" applyBorder="1" applyAlignment="1">
      <alignment vertical="center" shrinkToFit="1"/>
    </xf>
    <xf numFmtId="176" fontId="2" fillId="0" borderId="105" xfId="5" applyNumberFormat="1" applyFont="1" applyBorder="1" applyAlignment="1" applyProtection="1">
      <alignment vertical="center" shrinkToFit="1"/>
      <protection locked="0"/>
    </xf>
    <xf numFmtId="176" fontId="2" fillId="0" borderId="14" xfId="4" applyNumberFormat="1" applyBorder="1" applyAlignment="1">
      <alignment horizontal="center" vertical="center" shrinkToFit="1"/>
    </xf>
    <xf numFmtId="176" fontId="2" fillId="0" borderId="124" xfId="3" applyNumberFormat="1" applyBorder="1" applyAlignment="1" applyProtection="1">
      <alignment vertical="center" shrinkToFit="1"/>
      <protection locked="0"/>
    </xf>
    <xf numFmtId="176" fontId="2" fillId="0" borderId="136" xfId="3" applyNumberFormat="1" applyBorder="1" applyAlignment="1">
      <alignment horizontal="center" vertical="center" shrinkToFit="1"/>
    </xf>
    <xf numFmtId="176" fontId="2" fillId="8" borderId="19" xfId="4" applyNumberFormat="1" applyFill="1" applyBorder="1" applyAlignment="1">
      <alignment horizontal="center" vertical="center" shrinkToFit="1"/>
    </xf>
    <xf numFmtId="176" fontId="2" fillId="0" borderId="61" xfId="3" applyNumberFormat="1" applyBorder="1" applyAlignment="1">
      <alignment vertical="center"/>
    </xf>
    <xf numFmtId="176" fontId="2" fillId="0" borderId="38" xfId="3" applyNumberFormat="1" applyBorder="1" applyAlignment="1">
      <alignment vertical="center"/>
    </xf>
    <xf numFmtId="176" fontId="2" fillId="0" borderId="0" xfId="2" applyNumberFormat="1" applyFont="1" applyAlignment="1">
      <alignment vertical="center" shrinkToFit="1"/>
    </xf>
    <xf numFmtId="176" fontId="2" fillId="0" borderId="0" xfId="3" applyNumberFormat="1" applyAlignment="1">
      <alignment horizontal="center" vertical="center" shrinkToFit="1"/>
    </xf>
    <xf numFmtId="176" fontId="2" fillId="5" borderId="137" xfId="5" applyNumberFormat="1" applyFill="1" applyBorder="1" applyAlignment="1">
      <alignment vertical="center" shrinkToFit="1"/>
    </xf>
    <xf numFmtId="176" fontId="2" fillId="0" borderId="138" xfId="4" applyNumberFormat="1" applyBorder="1" applyAlignment="1" applyProtection="1">
      <alignment vertical="center" shrinkToFit="1"/>
      <protection locked="0"/>
    </xf>
    <xf numFmtId="176" fontId="2" fillId="0" borderId="139" xfId="4" applyNumberFormat="1" applyBorder="1" applyAlignment="1" applyProtection="1">
      <alignment vertical="center" shrinkToFit="1"/>
      <protection locked="0"/>
    </xf>
    <xf numFmtId="176" fontId="2" fillId="0" borderId="4" xfId="4" applyNumberFormat="1" applyBorder="1" applyAlignment="1">
      <alignment horizontal="center" vertical="center" shrinkToFit="1"/>
    </xf>
    <xf numFmtId="176" fontId="2" fillId="0" borderId="105" xfId="5" applyNumberFormat="1" applyBorder="1" applyAlignment="1" applyProtection="1">
      <alignment vertical="center" shrinkToFit="1"/>
      <protection locked="0"/>
    </xf>
    <xf numFmtId="176" fontId="2" fillId="0" borderId="69" xfId="5" applyNumberFormat="1" applyBorder="1" applyAlignment="1" applyProtection="1">
      <alignment vertical="center" shrinkToFit="1"/>
      <protection locked="0"/>
    </xf>
    <xf numFmtId="176" fontId="2" fillId="0" borderId="20" xfId="4" applyNumberFormat="1" applyBorder="1" applyAlignment="1">
      <alignment horizontal="center" vertical="center" shrinkToFit="1"/>
    </xf>
    <xf numFmtId="176" fontId="2" fillId="22" borderId="100" xfId="5" applyNumberFormat="1" applyFill="1" applyBorder="1" applyAlignment="1">
      <alignment vertical="center" shrinkToFit="1"/>
    </xf>
    <xf numFmtId="176" fontId="2" fillId="22" borderId="101" xfId="6" quotePrefix="1" applyNumberFormat="1" applyFill="1" applyBorder="1" applyAlignment="1">
      <alignment vertical="center" shrinkToFit="1"/>
    </xf>
    <xf numFmtId="176" fontId="2" fillId="22" borderId="140" xfId="6" quotePrefix="1" applyNumberFormat="1" applyFill="1" applyBorder="1" applyAlignment="1">
      <alignment vertical="center" shrinkToFit="1"/>
    </xf>
    <xf numFmtId="176" fontId="2" fillId="22" borderId="141" xfId="3" applyNumberFormat="1" applyFill="1" applyBorder="1" applyAlignment="1">
      <alignment horizontal="center" vertical="center" shrinkToFit="1"/>
    </xf>
    <xf numFmtId="176" fontId="2" fillId="5" borderId="142" xfId="5" applyNumberFormat="1" applyFill="1" applyBorder="1" applyAlignment="1">
      <alignment vertical="center" shrinkToFit="1"/>
    </xf>
    <xf numFmtId="176" fontId="2" fillId="0" borderId="143" xfId="4" applyNumberFormat="1" applyBorder="1" applyAlignment="1" applyProtection="1">
      <alignment vertical="center" shrinkToFit="1"/>
      <protection locked="0"/>
    </xf>
    <xf numFmtId="176" fontId="2" fillId="0" borderId="144" xfId="4" applyNumberFormat="1" applyBorder="1" applyAlignment="1" applyProtection="1">
      <alignment vertical="center" shrinkToFit="1"/>
      <protection locked="0"/>
    </xf>
    <xf numFmtId="176" fontId="2" fillId="0" borderId="145" xfId="5" applyNumberFormat="1" applyFill="1" applyBorder="1" applyAlignment="1">
      <alignment vertical="center" shrinkToFit="1"/>
    </xf>
    <xf numFmtId="176" fontId="2" fillId="2" borderId="146" xfId="6" quotePrefix="1" applyNumberFormat="1" applyFill="1" applyBorder="1" applyAlignment="1" applyProtection="1">
      <alignment vertical="center" shrinkToFit="1"/>
      <protection locked="0"/>
    </xf>
    <xf numFmtId="176" fontId="2" fillId="2" borderId="147" xfId="3" applyNumberFormat="1" applyFill="1" applyBorder="1" applyAlignment="1" applyProtection="1">
      <alignment vertical="center" shrinkToFit="1"/>
      <protection locked="0"/>
    </xf>
    <xf numFmtId="176" fontId="2" fillId="2" borderId="148" xfId="3" applyNumberFormat="1" applyFill="1" applyBorder="1" applyAlignment="1">
      <alignment horizontal="center" vertical="center" shrinkToFit="1"/>
    </xf>
    <xf numFmtId="176" fontId="2" fillId="0" borderId="19" xfId="4" applyNumberFormat="1" applyBorder="1" applyAlignment="1">
      <alignment horizontal="center" vertical="center" shrinkToFit="1"/>
    </xf>
    <xf numFmtId="176" fontId="2" fillId="22" borderId="145" xfId="5" applyNumberFormat="1" applyFill="1" applyBorder="1" applyAlignment="1">
      <alignment vertical="center" shrinkToFit="1"/>
    </xf>
    <xf numFmtId="176" fontId="2" fillId="22" borderId="146" xfId="6" quotePrefix="1" applyNumberFormat="1" applyFill="1" applyBorder="1" applyAlignment="1">
      <alignment vertical="center" shrinkToFit="1"/>
    </xf>
    <xf numFmtId="176" fontId="2" fillId="22" borderId="147" xfId="6" quotePrefix="1" applyNumberFormat="1" applyFill="1" applyBorder="1" applyAlignment="1">
      <alignment vertical="center" shrinkToFit="1"/>
    </xf>
    <xf numFmtId="176" fontId="2" fillId="22" borderId="149" xfId="3" applyNumberFormat="1" applyFill="1" applyBorder="1" applyAlignment="1">
      <alignment horizontal="center" vertical="center" shrinkToFit="1"/>
    </xf>
    <xf numFmtId="176" fontId="2" fillId="2" borderId="150" xfId="3" applyNumberFormat="1" applyFill="1" applyBorder="1" applyAlignment="1">
      <alignment horizontal="center" vertical="center" shrinkToFit="1"/>
    </xf>
    <xf numFmtId="176" fontId="4" fillId="11" borderId="142" xfId="5" applyNumberFormat="1" applyFont="1" applyFill="1" applyBorder="1" applyAlignment="1">
      <alignment vertical="center" shrinkToFit="1"/>
    </xf>
    <xf numFmtId="176" fontId="4" fillId="11" borderId="143" xfId="4" applyNumberFormat="1" applyFont="1" applyFill="1" applyBorder="1" applyAlignment="1">
      <alignment vertical="center" shrinkToFit="1"/>
    </xf>
    <xf numFmtId="176" fontId="4" fillId="11" borderId="144" xfId="4" applyNumberFormat="1" applyFont="1" applyFill="1" applyBorder="1" applyAlignment="1">
      <alignment vertical="center" shrinkToFit="1"/>
    </xf>
    <xf numFmtId="176" fontId="4" fillId="11" borderId="4" xfId="4" applyNumberFormat="1" applyFont="1" applyFill="1" applyBorder="1" applyAlignment="1">
      <alignment horizontal="center" vertical="center" shrinkToFit="1"/>
    </xf>
    <xf numFmtId="176" fontId="2" fillId="0" borderId="21" xfId="6" applyNumberFormat="1" applyBorder="1" applyAlignment="1">
      <alignment horizontal="center" vertical="center" shrinkToFit="1"/>
    </xf>
    <xf numFmtId="176" fontId="2" fillId="22" borderId="151" xfId="5" applyNumberFormat="1" applyFill="1" applyBorder="1" applyAlignment="1">
      <alignment vertical="center" shrinkToFit="1"/>
    </xf>
    <xf numFmtId="176" fontId="2" fillId="22" borderId="152" xfId="6" quotePrefix="1" applyNumberFormat="1" applyFill="1" applyBorder="1" applyAlignment="1">
      <alignment vertical="center" shrinkToFit="1"/>
    </xf>
    <xf numFmtId="176" fontId="2" fillId="22" borderId="153" xfId="6" quotePrefix="1" applyNumberFormat="1" applyFill="1" applyBorder="1" applyAlignment="1">
      <alignment vertical="center" shrinkToFit="1"/>
    </xf>
    <xf numFmtId="176" fontId="2" fillId="22" borderId="154" xfId="3" applyNumberFormat="1" applyFill="1" applyBorder="1" applyAlignment="1">
      <alignment horizontal="center" vertical="center" shrinkToFit="1"/>
    </xf>
    <xf numFmtId="176" fontId="2" fillId="10" borderId="142" xfId="5" applyNumberFormat="1" applyFill="1" applyBorder="1" applyAlignment="1">
      <alignment vertical="center" shrinkToFit="1"/>
    </xf>
    <xf numFmtId="176" fontId="2" fillId="10" borderId="143" xfId="4" applyNumberFormat="1" applyFill="1" applyBorder="1" applyAlignment="1">
      <alignment vertical="center" shrinkToFit="1"/>
    </xf>
    <xf numFmtId="176" fontId="2" fillId="10" borderId="144" xfId="4" applyNumberFormat="1" applyFill="1" applyBorder="1" applyAlignment="1">
      <alignment vertical="center" shrinkToFit="1"/>
    </xf>
    <xf numFmtId="176" fontId="2" fillId="10" borderId="4" xfId="4" applyNumberFormat="1" applyFill="1" applyBorder="1" applyAlignment="1">
      <alignment horizontal="center" vertical="center" shrinkToFit="1"/>
    </xf>
    <xf numFmtId="176" fontId="2" fillId="0" borderId="133" xfId="5" applyNumberFormat="1" applyFont="1" applyBorder="1" applyAlignment="1" applyProtection="1">
      <alignment vertical="center" shrinkToFit="1"/>
      <protection locked="0"/>
    </xf>
    <xf numFmtId="176" fontId="2" fillId="3" borderId="155" xfId="5" applyNumberFormat="1" applyFill="1" applyBorder="1" applyAlignment="1">
      <alignment vertical="center" shrinkToFit="1"/>
    </xf>
    <xf numFmtId="176" fontId="2" fillId="3" borderId="156" xfId="6" quotePrefix="1" applyNumberFormat="1" applyFill="1" applyBorder="1" applyAlignment="1">
      <alignment vertical="center" shrinkToFit="1"/>
    </xf>
    <xf numFmtId="176" fontId="2" fillId="3" borderId="157" xfId="3" applyNumberFormat="1" applyFill="1" applyBorder="1" applyAlignment="1">
      <alignment vertical="center" shrinkToFit="1"/>
    </xf>
    <xf numFmtId="176" fontId="2" fillId="3" borderId="148" xfId="3" applyNumberFormat="1" applyFill="1" applyBorder="1" applyAlignment="1">
      <alignment horizontal="center" vertical="center" shrinkToFit="1"/>
    </xf>
    <xf numFmtId="176" fontId="2" fillId="5" borderId="158" xfId="5" applyNumberFormat="1" applyFill="1" applyBorder="1" applyAlignment="1">
      <alignment vertical="center" shrinkToFit="1"/>
    </xf>
    <xf numFmtId="176" fontId="2" fillId="0" borderId="159" xfId="5" applyNumberFormat="1" applyBorder="1" applyAlignment="1" applyProtection="1">
      <alignment vertical="center" shrinkToFit="1"/>
      <protection locked="0"/>
    </xf>
    <xf numFmtId="176" fontId="2" fillId="0" borderId="160" xfId="5" applyNumberFormat="1" applyBorder="1" applyAlignment="1" applyProtection="1">
      <alignment vertical="center" shrinkToFit="1"/>
      <protection locked="0"/>
    </xf>
    <xf numFmtId="176" fontId="2" fillId="0" borderId="161" xfId="4" applyNumberFormat="1" applyBorder="1" applyAlignment="1">
      <alignment horizontal="center" vertical="center" shrinkToFit="1"/>
    </xf>
    <xf numFmtId="176" fontId="2" fillId="0" borderId="162" xfId="5" applyNumberFormat="1" applyFill="1" applyBorder="1" applyAlignment="1">
      <alignment vertical="center" shrinkToFit="1"/>
    </xf>
    <xf numFmtId="176" fontId="2" fillId="0" borderId="163" xfId="5" applyNumberFormat="1" applyBorder="1" applyAlignment="1" applyProtection="1">
      <alignment vertical="center" shrinkToFit="1"/>
      <protection locked="0"/>
    </xf>
    <xf numFmtId="176" fontId="2" fillId="0" borderId="164" xfId="3" applyNumberFormat="1" applyBorder="1" applyAlignment="1" applyProtection="1">
      <alignment vertical="center" shrinkToFit="1"/>
      <protection locked="0"/>
    </xf>
    <xf numFmtId="176" fontId="2" fillId="0" borderId="165" xfId="3" applyNumberFormat="1" applyBorder="1" applyAlignment="1">
      <alignment horizontal="center" vertical="center" shrinkToFit="1"/>
    </xf>
    <xf numFmtId="176" fontId="2" fillId="5" borderId="166" xfId="5" applyNumberFormat="1" applyFill="1" applyBorder="1" applyAlignment="1">
      <alignment vertical="center" shrinkToFit="1"/>
    </xf>
    <xf numFmtId="176" fontId="2" fillId="0" borderId="167" xfId="5" applyNumberFormat="1" applyBorder="1" applyAlignment="1" applyProtection="1">
      <alignment vertical="center" shrinkToFit="1"/>
      <protection locked="0"/>
    </xf>
    <xf numFmtId="176" fontId="2" fillId="0" borderId="168" xfId="5" applyNumberFormat="1" applyBorder="1" applyAlignment="1" applyProtection="1">
      <alignment vertical="center" shrinkToFit="1"/>
      <protection locked="0"/>
    </xf>
    <xf numFmtId="176" fontId="2" fillId="8" borderId="5" xfId="4" quotePrefix="1" applyNumberFormat="1" applyFill="1" applyBorder="1" applyAlignment="1">
      <alignment vertical="center" shrinkToFit="1"/>
    </xf>
    <xf numFmtId="176" fontId="2" fillId="0" borderId="6" xfId="6" applyNumberFormat="1" applyBorder="1" applyAlignment="1">
      <alignment horizontal="center" vertical="center" shrinkToFit="1"/>
    </xf>
    <xf numFmtId="176" fontId="2" fillId="0" borderId="169" xfId="5" applyNumberFormat="1" applyFill="1" applyBorder="1" applyAlignment="1">
      <alignment vertical="center" shrinkToFit="1"/>
    </xf>
    <xf numFmtId="176" fontId="2" fillId="0" borderId="170" xfId="5" applyNumberFormat="1" applyBorder="1" applyAlignment="1" applyProtection="1">
      <alignment vertical="center" shrinkToFit="1"/>
      <protection locked="0"/>
    </xf>
    <xf numFmtId="176" fontId="2" fillId="0" borderId="171" xfId="5" applyNumberFormat="1" applyBorder="1" applyAlignment="1" applyProtection="1">
      <alignment vertical="center" shrinkToFit="1"/>
      <protection locked="0"/>
    </xf>
    <xf numFmtId="176" fontId="2" fillId="0" borderId="172" xfId="3" applyNumberFormat="1" applyBorder="1" applyAlignment="1">
      <alignment horizontal="center" vertical="center" shrinkToFit="1"/>
    </xf>
    <xf numFmtId="176" fontId="2" fillId="0" borderId="127" xfId="5" applyNumberFormat="1" applyFont="1" applyBorder="1" applyAlignment="1" applyProtection="1">
      <alignment vertical="center" shrinkToFit="1"/>
      <protection locked="0"/>
    </xf>
    <xf numFmtId="176" fontId="2" fillId="3" borderId="156" xfId="5" applyNumberFormat="1" applyFill="1" applyBorder="1" applyAlignment="1">
      <alignment vertical="center" shrinkToFit="1"/>
    </xf>
    <xf numFmtId="176" fontId="2" fillId="3" borderId="157" xfId="5" applyNumberFormat="1" applyFill="1" applyBorder="1" applyAlignment="1">
      <alignment vertical="center" shrinkToFit="1"/>
    </xf>
    <xf numFmtId="176" fontId="2" fillId="5" borderId="173" xfId="5" applyNumberFormat="1" applyFill="1" applyBorder="1" applyAlignment="1">
      <alignment vertical="center" shrinkToFit="1"/>
    </xf>
    <xf numFmtId="176" fontId="2" fillId="0" borderId="174" xfId="5" applyNumberFormat="1" applyBorder="1" applyAlignment="1" applyProtection="1">
      <alignment vertical="center" shrinkToFit="1"/>
      <protection locked="0"/>
    </xf>
    <xf numFmtId="176" fontId="2" fillId="0" borderId="175" xfId="5" applyNumberFormat="1" applyBorder="1" applyAlignment="1" applyProtection="1">
      <alignment vertical="center" shrinkToFit="1"/>
      <protection locked="0"/>
    </xf>
    <xf numFmtId="176" fontId="2" fillId="0" borderId="163" xfId="3" applyNumberFormat="1" applyBorder="1" applyAlignment="1" applyProtection="1">
      <alignment vertical="center" shrinkToFit="1"/>
      <protection locked="0"/>
    </xf>
    <xf numFmtId="176" fontId="2" fillId="0" borderId="164" xfId="5" applyNumberFormat="1" applyBorder="1" applyAlignment="1" applyProtection="1">
      <alignment vertical="center" shrinkToFit="1"/>
      <protection locked="0"/>
    </xf>
    <xf numFmtId="176" fontId="2" fillId="0" borderId="176" xfId="5" applyNumberFormat="1" applyFill="1" applyBorder="1" applyAlignment="1">
      <alignment vertical="center" shrinkToFit="1"/>
    </xf>
    <xf numFmtId="176" fontId="2" fillId="0" borderId="177" xfId="5" applyNumberFormat="1" applyBorder="1" applyAlignment="1" applyProtection="1">
      <alignment vertical="center" shrinkToFit="1"/>
      <protection locked="0"/>
    </xf>
    <xf numFmtId="176" fontId="2" fillId="0" borderId="178" xfId="5" applyNumberFormat="1" applyBorder="1" applyAlignment="1" applyProtection="1">
      <alignment vertical="center" shrinkToFit="1"/>
      <protection locked="0"/>
    </xf>
    <xf numFmtId="176" fontId="2" fillId="0" borderId="179" xfId="3" applyNumberFormat="1" applyBorder="1" applyAlignment="1">
      <alignment horizontal="center" vertical="center" shrinkToFit="1"/>
    </xf>
    <xf numFmtId="176" fontId="2" fillId="5" borderId="143" xfId="5" applyNumberFormat="1" applyFont="1" applyFill="1" applyBorder="1" applyAlignment="1">
      <alignment vertical="center" shrinkToFit="1"/>
    </xf>
    <xf numFmtId="176" fontId="2" fillId="5" borderId="144" xfId="5" applyNumberFormat="1" applyFont="1" applyFill="1" applyBorder="1" applyAlignment="1">
      <alignment vertical="center" shrinkToFit="1"/>
    </xf>
    <xf numFmtId="176" fontId="2" fillId="5" borderId="4" xfId="4" applyNumberFormat="1" applyFill="1" applyBorder="1" applyAlignment="1">
      <alignment horizontal="center" vertical="center" shrinkToFit="1"/>
    </xf>
    <xf numFmtId="176" fontId="2" fillId="0" borderId="131" xfId="5" applyNumberFormat="1" applyFont="1" applyBorder="1" applyAlignment="1" applyProtection="1">
      <alignment vertical="center" shrinkToFit="1"/>
      <protection locked="0"/>
    </xf>
    <xf numFmtId="176" fontId="2" fillId="0" borderId="21" xfId="3" applyNumberFormat="1" applyBorder="1" applyAlignment="1">
      <alignment horizontal="center" vertical="center" shrinkToFit="1"/>
    </xf>
    <xf numFmtId="176" fontId="2" fillId="0" borderId="180" xfId="3" applyNumberFormat="1" applyBorder="1" applyAlignment="1">
      <alignment horizontal="center" vertical="center" shrinkToFit="1"/>
    </xf>
    <xf numFmtId="176" fontId="2" fillId="0" borderId="159" xfId="5" applyNumberFormat="1" applyFont="1" applyBorder="1" applyAlignment="1" applyProtection="1">
      <alignment vertical="center" shrinkToFit="1"/>
      <protection locked="0"/>
    </xf>
    <xf numFmtId="176" fontId="2" fillId="0" borderId="160" xfId="5" applyNumberFormat="1" applyFont="1" applyBorder="1" applyAlignment="1" applyProtection="1">
      <alignment vertical="center" shrinkToFit="1"/>
      <protection locked="0"/>
    </xf>
    <xf numFmtId="176" fontId="2" fillId="22" borderId="181" xfId="5" applyNumberFormat="1" applyFill="1" applyBorder="1" applyAlignment="1">
      <alignment vertical="center" shrinkToFit="1"/>
    </xf>
    <xf numFmtId="176" fontId="2" fillId="22" borderId="182" xfId="3" applyNumberFormat="1" applyFill="1" applyBorder="1" applyAlignment="1">
      <alignment vertical="center" shrinkToFit="1"/>
    </xf>
    <xf numFmtId="176" fontId="2" fillId="22" borderId="183" xfId="3" applyNumberFormat="1" applyFill="1" applyBorder="1" applyAlignment="1">
      <alignment vertical="center" shrinkToFit="1"/>
    </xf>
    <xf numFmtId="176" fontId="2" fillId="22" borderId="184" xfId="3" applyNumberFormat="1" applyFill="1" applyBorder="1" applyAlignment="1">
      <alignment horizontal="center" vertical="center" shrinkToFit="1"/>
    </xf>
    <xf numFmtId="176" fontId="2" fillId="0" borderId="12" xfId="3" applyNumberFormat="1" applyBorder="1" applyAlignment="1">
      <alignment vertical="center"/>
    </xf>
    <xf numFmtId="176" fontId="2" fillId="0" borderId="0" xfId="2" applyNumberFormat="1" applyFont="1" applyAlignment="1">
      <alignment vertical="center"/>
    </xf>
    <xf numFmtId="176" fontId="2" fillId="3" borderId="185" xfId="5" applyNumberFormat="1" applyFill="1" applyBorder="1" applyAlignment="1">
      <alignment vertical="center" shrinkToFit="1"/>
    </xf>
    <xf numFmtId="176" fontId="2" fillId="3" borderId="186" xfId="5" applyNumberFormat="1" applyFont="1" applyFill="1" applyBorder="1" applyAlignment="1" applyProtection="1">
      <alignment vertical="center" shrinkToFit="1"/>
    </xf>
    <xf numFmtId="176" fontId="2" fillId="3" borderId="184" xfId="3" applyNumberFormat="1" applyFill="1" applyBorder="1" applyAlignment="1">
      <alignment horizontal="center" vertical="center" shrinkToFit="1"/>
    </xf>
    <xf numFmtId="176" fontId="2" fillId="0" borderId="69" xfId="4" applyNumberFormat="1" applyBorder="1" applyAlignment="1" applyProtection="1">
      <alignment vertical="center" shrinkToFit="1"/>
      <protection locked="0"/>
    </xf>
    <xf numFmtId="38" fontId="2" fillId="0" borderId="12" xfId="1" applyFont="1" applyBorder="1" applyAlignment="1">
      <alignment horizontal="right" vertical="center"/>
    </xf>
    <xf numFmtId="176" fontId="2" fillId="0" borderId="34" xfId="3" applyNumberFormat="1" applyBorder="1" applyAlignment="1">
      <alignment horizontal="center" vertical="center" shrinkToFit="1"/>
    </xf>
    <xf numFmtId="176" fontId="2" fillId="22" borderId="187" xfId="3" applyNumberFormat="1" applyFill="1" applyBorder="1" applyAlignment="1">
      <alignment horizontal="center" vertical="center" shrinkToFit="1"/>
    </xf>
    <xf numFmtId="176" fontId="2" fillId="8" borderId="116" xfId="1" applyNumberFormat="1" applyFont="1" applyFill="1" applyBorder="1" applyAlignment="1">
      <alignment vertical="center" shrinkToFit="1"/>
    </xf>
    <xf numFmtId="176" fontId="2" fillId="8" borderId="5" xfId="1" applyNumberFormat="1" applyFont="1" applyFill="1" applyBorder="1" applyAlignment="1" applyProtection="1">
      <alignment vertical="center" shrinkToFit="1"/>
    </xf>
    <xf numFmtId="176" fontId="2" fillId="8" borderId="14" xfId="4" applyNumberFormat="1" applyFill="1" applyBorder="1" applyAlignment="1">
      <alignment horizontal="center" vertical="center" shrinkToFit="1"/>
    </xf>
    <xf numFmtId="176" fontId="2" fillId="0" borderId="25" xfId="3" applyNumberFormat="1" applyBorder="1" applyAlignment="1">
      <alignment horizontal="center" vertical="center" shrinkToFit="1"/>
    </xf>
    <xf numFmtId="3" fontId="2" fillId="3" borderId="186" xfId="2" applyNumberFormat="1" applyFont="1" applyFill="1" applyBorder="1" applyAlignment="1">
      <alignment vertical="center" shrinkToFit="1"/>
    </xf>
    <xf numFmtId="176" fontId="2" fillId="3" borderId="187" xfId="3" applyNumberFormat="1" applyFill="1" applyBorder="1" applyAlignment="1">
      <alignment horizontal="center" vertical="center" shrinkToFit="1"/>
    </xf>
    <xf numFmtId="176" fontId="2" fillId="8" borderId="116" xfId="4" applyNumberFormat="1" applyFill="1" applyBorder="1" applyAlignment="1" applyProtection="1">
      <alignment vertical="center" shrinkToFit="1"/>
      <protection locked="0"/>
    </xf>
    <xf numFmtId="176" fontId="2" fillId="8" borderId="5" xfId="4" applyNumberFormat="1" applyFill="1" applyBorder="1" applyAlignment="1" applyProtection="1">
      <alignment vertical="center" shrinkToFit="1"/>
      <protection locked="0"/>
    </xf>
    <xf numFmtId="176" fontId="2" fillId="3" borderId="188" xfId="5" applyNumberFormat="1" applyFill="1" applyBorder="1" applyAlignment="1">
      <alignment vertical="center" shrinkToFit="1"/>
    </xf>
    <xf numFmtId="176" fontId="2" fillId="3" borderId="189" xfId="5" applyNumberFormat="1" applyFill="1" applyBorder="1" applyAlignment="1">
      <alignment vertical="center" shrinkToFit="1"/>
    </xf>
    <xf numFmtId="176" fontId="2" fillId="3" borderId="190" xfId="3" applyNumberFormat="1" applyFill="1" applyBorder="1" applyAlignment="1">
      <alignment horizontal="center" vertical="center"/>
    </xf>
    <xf numFmtId="176" fontId="2" fillId="3" borderId="181" xfId="5" applyNumberFormat="1" applyFill="1" applyBorder="1" applyAlignment="1">
      <alignment vertical="center" shrinkToFit="1"/>
    </xf>
    <xf numFmtId="176" fontId="2" fillId="3" borderId="182" xfId="5" applyNumberFormat="1" applyFill="1" applyBorder="1" applyAlignment="1">
      <alignment vertical="center" shrinkToFit="1"/>
    </xf>
    <xf numFmtId="176" fontId="2" fillId="3" borderId="183" xfId="5" applyNumberFormat="1" applyFill="1" applyBorder="1" applyAlignment="1">
      <alignment vertical="center" shrinkToFit="1"/>
    </xf>
    <xf numFmtId="176" fontId="2" fillId="0" borderId="127" xfId="4" applyNumberFormat="1" applyBorder="1" applyAlignment="1" applyProtection="1">
      <alignment vertical="center" shrinkToFit="1"/>
      <protection locked="0"/>
    </xf>
    <xf numFmtId="176" fontId="2" fillId="0" borderId="72" xfId="4" applyNumberFormat="1" applyBorder="1" applyAlignment="1" applyProtection="1">
      <alignment vertical="center" shrinkToFit="1"/>
      <protection locked="0"/>
    </xf>
    <xf numFmtId="176" fontId="2" fillId="0" borderId="191" xfId="4" applyNumberFormat="1" applyBorder="1" applyAlignment="1">
      <alignment horizontal="center" vertical="center" shrinkToFit="1"/>
    </xf>
    <xf numFmtId="176" fontId="2" fillId="3" borderId="192" xfId="5" applyNumberFormat="1" applyFill="1" applyBorder="1" applyAlignment="1">
      <alignment vertical="center" shrinkToFit="1"/>
    </xf>
    <xf numFmtId="176" fontId="2" fillId="0" borderId="193" xfId="5" applyNumberFormat="1" applyBorder="1" applyAlignment="1" applyProtection="1">
      <alignment vertical="center" shrinkToFit="1"/>
      <protection locked="0"/>
    </xf>
    <xf numFmtId="176" fontId="2" fillId="0" borderId="194" xfId="5" applyNumberFormat="1" applyBorder="1" applyAlignment="1" applyProtection="1">
      <alignment vertical="center" shrinkToFit="1"/>
      <protection locked="0"/>
    </xf>
    <xf numFmtId="176" fontId="2" fillId="0" borderId="195" xfId="3" applyNumberFormat="1" applyBorder="1" applyAlignment="1">
      <alignment horizontal="center" vertical="center" shrinkToFit="1"/>
    </xf>
    <xf numFmtId="176" fontId="2" fillId="0" borderId="174" xfId="5" applyNumberFormat="1" applyFont="1" applyBorder="1" applyAlignment="1" applyProtection="1">
      <alignment vertical="center" shrinkToFit="1"/>
      <protection locked="0"/>
    </xf>
    <xf numFmtId="176" fontId="2" fillId="0" borderId="175" xfId="5" applyNumberFormat="1" applyFont="1" applyBorder="1" applyAlignment="1" applyProtection="1">
      <alignment vertical="center" shrinkToFit="1"/>
      <protection locked="0"/>
    </xf>
    <xf numFmtId="176" fontId="2" fillId="0" borderId="196" xfId="4" applyNumberFormat="1" applyBorder="1" applyAlignment="1">
      <alignment horizontal="center" vertical="center" shrinkToFit="1"/>
    </xf>
    <xf numFmtId="176" fontId="2" fillId="0" borderId="197" xfId="4" applyNumberFormat="1" applyBorder="1" applyAlignment="1">
      <alignment horizontal="center" vertical="center" shrinkToFit="1"/>
    </xf>
    <xf numFmtId="176" fontId="2" fillId="3" borderId="176" xfId="5" applyNumberFormat="1" applyFill="1" applyBorder="1" applyAlignment="1">
      <alignment vertical="center" shrinkToFit="1"/>
    </xf>
    <xf numFmtId="176" fontId="2" fillId="5" borderId="143" xfId="4" applyNumberFormat="1" applyFill="1" applyBorder="1" applyAlignment="1">
      <alignment vertical="center" shrinkToFit="1"/>
    </xf>
    <xf numFmtId="176" fontId="2" fillId="5" borderId="144" xfId="4" applyNumberFormat="1" applyFill="1" applyBorder="1" applyAlignment="1">
      <alignment vertical="center" shrinkToFit="1"/>
    </xf>
    <xf numFmtId="176" fontId="2" fillId="3" borderId="169" xfId="5" applyNumberFormat="1" applyFill="1" applyBorder="1" applyAlignment="1">
      <alignment vertical="center" shrinkToFit="1"/>
    </xf>
    <xf numFmtId="176" fontId="2" fillId="0" borderId="43" xfId="3" applyNumberFormat="1" applyBorder="1" applyAlignment="1">
      <alignment horizontal="center" vertical="center" shrinkToFit="1"/>
    </xf>
    <xf numFmtId="176" fontId="2" fillId="0" borderId="26" xfId="3" applyNumberFormat="1" applyBorder="1" applyAlignment="1">
      <alignment horizontal="center" vertical="center" shrinkToFit="1"/>
    </xf>
    <xf numFmtId="176" fontId="2" fillId="0" borderId="0" xfId="1" applyNumberFormat="1" applyFont="1" applyAlignment="1" applyProtection="1">
      <alignment vertical="center" shrinkToFit="1"/>
    </xf>
    <xf numFmtId="176" fontId="2" fillId="0" borderId="198" xfId="5" applyNumberFormat="1" applyFill="1" applyBorder="1" applyAlignment="1" applyProtection="1">
      <alignment vertical="center" shrinkToFit="1"/>
      <protection locked="0"/>
    </xf>
    <xf numFmtId="176" fontId="2" fillId="0" borderId="40" xfId="3" applyNumberFormat="1" applyBorder="1" applyAlignment="1">
      <alignment horizontal="center" vertical="center" shrinkToFit="1"/>
    </xf>
    <xf numFmtId="176" fontId="2" fillId="5" borderId="120" xfId="5" applyNumberFormat="1" applyFill="1" applyBorder="1" applyAlignment="1">
      <alignment vertical="center" shrinkToFit="1"/>
    </xf>
    <xf numFmtId="176" fontId="2" fillId="0" borderId="121" xfId="5" applyNumberFormat="1" applyBorder="1" applyAlignment="1" applyProtection="1">
      <alignment vertical="center" shrinkToFit="1"/>
      <protection locked="0"/>
    </xf>
    <xf numFmtId="176" fontId="2" fillId="0" borderId="122" xfId="5" applyNumberFormat="1" applyBorder="1" applyAlignment="1" applyProtection="1">
      <alignment vertical="center" shrinkToFit="1"/>
      <protection locked="0"/>
    </xf>
    <xf numFmtId="49" fontId="4" fillId="0" borderId="0" xfId="3" applyNumberFormat="1" applyFont="1" applyAlignment="1">
      <alignment horizontal="center" vertical="center"/>
    </xf>
    <xf numFmtId="49" fontId="4" fillId="0" borderId="199" xfId="3" applyNumberFormat="1" applyFont="1" applyBorder="1" applyAlignment="1">
      <alignment horizontal="center" vertical="center" shrinkToFit="1"/>
    </xf>
    <xf numFmtId="49" fontId="4" fillId="0" borderId="200" xfId="3" applyNumberFormat="1" applyFont="1" applyBorder="1" applyAlignment="1">
      <alignment horizontal="center" vertical="center" shrinkToFit="1"/>
    </xf>
    <xf numFmtId="49" fontId="4" fillId="0" borderId="67" xfId="3" applyNumberFormat="1" applyFont="1" applyBorder="1" applyAlignment="1">
      <alignment horizontal="center" vertical="center" shrinkToFit="1"/>
    </xf>
    <xf numFmtId="49" fontId="4" fillId="0" borderId="0" xfId="3" applyNumberFormat="1" applyFont="1" applyAlignment="1">
      <alignment horizontal="center" vertical="center" shrinkToFit="1"/>
    </xf>
    <xf numFmtId="49" fontId="4" fillId="0" borderId="202" xfId="3" applyNumberFormat="1" applyFont="1" applyBorder="1" applyAlignment="1">
      <alignment horizontal="center" vertical="center" shrinkToFit="1"/>
    </xf>
    <xf numFmtId="49" fontId="4" fillId="0" borderId="203" xfId="3" applyNumberFormat="1" applyFont="1" applyBorder="1" applyAlignment="1">
      <alignment horizontal="center" vertical="center" shrinkToFit="1"/>
    </xf>
    <xf numFmtId="49" fontId="4" fillId="0" borderId="22" xfId="3" applyNumberFormat="1" applyFont="1" applyBorder="1" applyAlignment="1">
      <alignment horizontal="center" vertical="center" shrinkToFit="1"/>
    </xf>
    <xf numFmtId="49" fontId="4" fillId="0" borderId="204" xfId="4" applyNumberFormat="1" applyFont="1" applyBorder="1" applyAlignment="1">
      <alignment horizontal="center" vertical="center" shrinkToFit="1"/>
    </xf>
    <xf numFmtId="49" fontId="4" fillId="0" borderId="205" xfId="4" applyNumberFormat="1" applyFont="1" applyBorder="1" applyAlignment="1">
      <alignment horizontal="center" vertical="center" shrinkToFit="1"/>
    </xf>
    <xf numFmtId="49" fontId="4" fillId="0" borderId="206" xfId="4" applyNumberFormat="1" applyFont="1" applyBorder="1" applyAlignment="1">
      <alignment horizontal="center" vertical="center" shrinkToFit="1"/>
    </xf>
    <xf numFmtId="49" fontId="4" fillId="0" borderId="8" xfId="4" applyNumberFormat="1" applyFont="1" applyBorder="1" applyAlignment="1">
      <alignment horizontal="center" vertical="center" shrinkToFit="1"/>
    </xf>
    <xf numFmtId="49" fontId="4" fillId="0" borderId="32" xfId="4" applyNumberFormat="1" applyFont="1" applyBorder="1" applyAlignment="1">
      <alignment horizontal="center" vertical="center" shrinkToFit="1"/>
    </xf>
    <xf numFmtId="49" fontId="4" fillId="0" borderId="207" xfId="4" applyNumberFormat="1" applyFont="1" applyBorder="1" applyAlignment="1">
      <alignment horizontal="center" vertical="center" shrinkToFit="1"/>
    </xf>
    <xf numFmtId="49" fontId="4" fillId="0" borderId="30" xfId="4" applyNumberFormat="1" applyFont="1" applyBorder="1" applyAlignment="1">
      <alignment horizontal="center" vertical="center" shrinkToFit="1"/>
    </xf>
    <xf numFmtId="0" fontId="11" fillId="19" borderId="42" xfId="0" applyFont="1" applyFill="1" applyBorder="1">
      <alignment vertical="center"/>
    </xf>
    <xf numFmtId="0" fontId="11" fillId="19" borderId="18" xfId="0" applyFont="1" applyFill="1" applyBorder="1">
      <alignment vertical="center"/>
    </xf>
    <xf numFmtId="0" fontId="11" fillId="19" borderId="35" xfId="0" applyFont="1" applyFill="1" applyBorder="1">
      <alignment vertical="center"/>
    </xf>
    <xf numFmtId="0" fontId="11" fillId="19" borderId="13" xfId="0" applyFont="1" applyFill="1" applyBorder="1">
      <alignment vertical="center"/>
    </xf>
    <xf numFmtId="0" fontId="13" fillId="0" borderId="12" xfId="3" applyFont="1" applyBorder="1" applyAlignment="1">
      <alignment horizontal="center" vertical="center" shrinkToFit="1"/>
    </xf>
    <xf numFmtId="38" fontId="13" fillId="0" borderId="12" xfId="1" applyFont="1" applyBorder="1" applyAlignment="1">
      <alignment vertical="center" shrinkToFit="1"/>
    </xf>
    <xf numFmtId="176" fontId="13" fillId="0" borderId="12" xfId="4" applyNumberFormat="1" applyFont="1" applyBorder="1" applyAlignment="1">
      <alignment horizontal="right" vertical="center" shrinkToFit="1"/>
    </xf>
    <xf numFmtId="38" fontId="13" fillId="0" borderId="12" xfId="1" applyFont="1" applyBorder="1" applyAlignment="1">
      <alignment horizontal="right" vertical="center" shrinkToFit="1"/>
    </xf>
    <xf numFmtId="176" fontId="13" fillId="0" borderId="12" xfId="3" applyNumberFormat="1" applyFont="1" applyBorder="1" applyAlignment="1">
      <alignment horizontal="right" vertical="center" shrinkToFit="1"/>
    </xf>
    <xf numFmtId="0" fontId="13" fillId="6" borderId="12" xfId="3" applyFont="1" applyFill="1" applyBorder="1" applyAlignment="1">
      <alignment horizontal="center" vertical="center"/>
    </xf>
    <xf numFmtId="176" fontId="13" fillId="5" borderId="58" xfId="1" applyNumberFormat="1" applyFont="1" applyFill="1" applyBorder="1" applyAlignment="1">
      <alignment vertical="center" shrinkToFit="1"/>
    </xf>
    <xf numFmtId="176" fontId="13" fillId="5" borderId="54" xfId="1" applyNumberFormat="1" applyFont="1" applyFill="1" applyBorder="1" applyAlignment="1">
      <alignment vertical="center" shrinkToFit="1"/>
    </xf>
    <xf numFmtId="176" fontId="13" fillId="0" borderId="65" xfId="1" applyNumberFormat="1" applyFont="1" applyBorder="1" applyAlignment="1">
      <alignment vertical="center" shrinkToFit="1"/>
    </xf>
    <xf numFmtId="176" fontId="13" fillId="0" borderId="59" xfId="1" applyNumberFormat="1" applyFont="1" applyBorder="1" applyAlignment="1">
      <alignment vertical="center" shrinkToFit="1"/>
    </xf>
    <xf numFmtId="176" fontId="13" fillId="0" borderId="64" xfId="1" applyNumberFormat="1" applyFont="1" applyBorder="1" applyAlignment="1">
      <alignment vertical="center" shrinkToFit="1"/>
    </xf>
    <xf numFmtId="176" fontId="13" fillId="0" borderId="55" xfId="1" applyNumberFormat="1" applyFont="1" applyBorder="1" applyAlignment="1">
      <alignment vertical="center" shrinkToFit="1"/>
    </xf>
    <xf numFmtId="176" fontId="13" fillId="0" borderId="57" xfId="1" applyNumberFormat="1" applyFont="1" applyBorder="1" applyAlignment="1">
      <alignment vertical="center" shrinkToFit="1"/>
    </xf>
    <xf numFmtId="176" fontId="13" fillId="0" borderId="5" xfId="1" applyNumberFormat="1" applyFont="1" applyBorder="1" applyAlignment="1">
      <alignment vertical="center" shrinkToFit="1"/>
    </xf>
    <xf numFmtId="176" fontId="13" fillId="2" borderId="62" xfId="1" applyNumberFormat="1" applyFont="1" applyFill="1" applyBorder="1" applyAlignment="1">
      <alignment vertical="center" shrinkToFit="1"/>
    </xf>
    <xf numFmtId="176" fontId="13" fillId="2" borderId="17" xfId="1" applyNumberFormat="1" applyFont="1" applyFill="1" applyBorder="1" applyAlignment="1">
      <alignment vertical="center" shrinkToFit="1"/>
    </xf>
    <xf numFmtId="180" fontId="11" fillId="2" borderId="12" xfId="1" applyNumberFormat="1" applyFont="1" applyFill="1" applyBorder="1" applyAlignment="1">
      <alignment vertical="center" shrinkToFit="1"/>
    </xf>
    <xf numFmtId="176" fontId="13" fillId="10" borderId="12" xfId="1" applyNumberFormat="1" applyFont="1" applyFill="1" applyBorder="1" applyAlignment="1">
      <alignment vertical="center" shrinkToFit="1"/>
    </xf>
    <xf numFmtId="38" fontId="11" fillId="8" borderId="12" xfId="1" applyFont="1" applyFill="1" applyBorder="1" applyAlignment="1">
      <alignment vertical="center" shrinkToFit="1"/>
    </xf>
    <xf numFmtId="176" fontId="13" fillId="5" borderId="57" xfId="1" applyNumberFormat="1" applyFont="1" applyFill="1" applyBorder="1" applyAlignment="1">
      <alignment vertical="center" shrinkToFit="1"/>
    </xf>
    <xf numFmtId="176" fontId="13" fillId="5" borderId="5" xfId="1" applyNumberFormat="1" applyFont="1" applyFill="1" applyBorder="1" applyAlignment="1">
      <alignment vertical="center" shrinkToFit="1"/>
    </xf>
    <xf numFmtId="178" fontId="11" fillId="2" borderId="12" xfId="3" applyNumberFormat="1" applyFont="1" applyFill="1" applyBorder="1" applyAlignment="1">
      <alignment horizontal="center" vertical="center" wrapText="1"/>
    </xf>
    <xf numFmtId="178" fontId="13" fillId="10" borderId="12" xfId="3" applyNumberFormat="1" applyFont="1" applyFill="1" applyBorder="1" applyAlignment="1">
      <alignment horizontal="center" vertical="center"/>
    </xf>
    <xf numFmtId="178" fontId="13" fillId="0" borderId="12" xfId="3" applyNumberFormat="1" applyFont="1" applyBorder="1" applyAlignment="1">
      <alignment horizontal="center" vertical="center"/>
    </xf>
    <xf numFmtId="178" fontId="11" fillId="8" borderId="12" xfId="3" applyNumberFormat="1" applyFont="1" applyFill="1" applyBorder="1" applyAlignment="1">
      <alignment horizontal="center" vertical="center"/>
    </xf>
    <xf numFmtId="0" fontId="13" fillId="8" borderId="56" xfId="4" applyFont="1" applyFill="1" applyBorder="1" applyAlignment="1">
      <alignment horizontal="center" vertical="center" shrinkToFit="1"/>
    </xf>
    <xf numFmtId="0" fontId="13" fillId="4" borderId="30" xfId="4" applyFont="1" applyFill="1" applyBorder="1" applyAlignment="1">
      <alignment horizontal="center" vertical="center" shrinkToFit="1"/>
    </xf>
    <xf numFmtId="176" fontId="13" fillId="0" borderId="12" xfId="1" applyNumberFormat="1" applyFont="1" applyBorder="1" applyAlignment="1">
      <alignment vertical="center" shrinkToFit="1"/>
    </xf>
    <xf numFmtId="0" fontId="13" fillId="8" borderId="12" xfId="4" applyFont="1" applyFill="1" applyBorder="1" applyAlignment="1">
      <alignment horizontal="center" vertical="center" shrinkToFit="1"/>
    </xf>
    <xf numFmtId="0" fontId="13" fillId="4" borderId="12" xfId="4" applyFont="1" applyFill="1" applyBorder="1" applyAlignment="1">
      <alignment horizontal="center" vertical="center" shrinkToFit="1"/>
    </xf>
    <xf numFmtId="176" fontId="2" fillId="0" borderId="124" xfId="3" applyNumberFormat="1" applyBorder="1" applyAlignment="1">
      <alignment vertical="center" shrinkToFit="1"/>
    </xf>
    <xf numFmtId="176" fontId="2" fillId="0" borderId="111" xfId="3" applyNumberFormat="1" applyBorder="1" applyAlignment="1">
      <alignment vertical="center" shrinkToFit="1"/>
    </xf>
    <xf numFmtId="176" fontId="2" fillId="0" borderId="101" xfId="3" applyNumberFormat="1" applyBorder="1" applyAlignment="1">
      <alignment vertical="center" shrinkToFit="1"/>
    </xf>
    <xf numFmtId="0" fontId="25" fillId="0" borderId="36" xfId="0" applyFont="1" applyBorder="1">
      <alignment vertical="center"/>
    </xf>
    <xf numFmtId="0" fontId="25" fillId="0" borderId="0" xfId="0" applyFont="1">
      <alignment vertical="center"/>
    </xf>
    <xf numFmtId="0" fontId="0" fillId="0" borderId="0" xfId="0" applyAlignment="1">
      <alignment horizontal="right" vertical="center"/>
    </xf>
    <xf numFmtId="38" fontId="2" fillId="16" borderId="12" xfId="1" applyFont="1" applyFill="1" applyBorder="1" applyAlignment="1" applyProtection="1">
      <alignment horizontal="right" vertical="center" shrinkToFit="1"/>
      <protection locked="0"/>
    </xf>
    <xf numFmtId="0" fontId="37" fillId="5" borderId="12" xfId="0" applyFont="1" applyFill="1" applyBorder="1" applyAlignment="1">
      <alignment horizontal="center" vertical="center"/>
    </xf>
    <xf numFmtId="0" fontId="0" fillId="0" borderId="12" xfId="0" applyBorder="1" applyAlignment="1">
      <alignment horizontal="center" vertical="center"/>
    </xf>
    <xf numFmtId="38" fontId="4" fillId="0" borderId="12" xfId="1" applyFont="1" applyBorder="1" applyAlignment="1">
      <alignment horizontal="right" vertical="center" shrinkToFit="1"/>
    </xf>
    <xf numFmtId="0" fontId="12" fillId="0" borderId="0" xfId="4" applyFont="1" applyAlignment="1">
      <alignment horizontal="left" vertical="top" shrinkToFit="1"/>
    </xf>
    <xf numFmtId="0" fontId="9" fillId="0" borderId="31" xfId="4" applyFont="1" applyBorder="1" applyAlignment="1">
      <alignment vertical="top" shrinkToFit="1"/>
    </xf>
    <xf numFmtId="0" fontId="9" fillId="0" borderId="31" xfId="4" applyFont="1" applyBorder="1" applyAlignment="1">
      <alignment horizontal="center" vertical="top" shrinkToFit="1"/>
    </xf>
    <xf numFmtId="0" fontId="9" fillId="0" borderId="0" xfId="4" applyFont="1" applyAlignment="1">
      <alignment vertical="top" shrinkToFit="1"/>
    </xf>
    <xf numFmtId="188" fontId="51" fillId="0" borderId="0" xfId="3" applyNumberFormat="1" applyFont="1" applyAlignment="1" applyProtection="1">
      <alignment vertical="top" shrinkToFit="1"/>
      <protection locked="0"/>
    </xf>
    <xf numFmtId="186" fontId="51" fillId="0" borderId="0" xfId="3" applyNumberFormat="1" applyFont="1" applyAlignment="1">
      <alignment vertical="top" shrinkToFit="1"/>
    </xf>
    <xf numFmtId="177" fontId="51" fillId="0" borderId="0" xfId="3" applyNumberFormat="1" applyFont="1" applyAlignment="1">
      <alignment vertical="top" shrinkToFit="1"/>
    </xf>
    <xf numFmtId="0" fontId="11" fillId="0" borderId="0" xfId="3" applyFont="1" applyAlignment="1">
      <alignment horizontal="center" vertical="center"/>
    </xf>
    <xf numFmtId="0" fontId="11" fillId="0" borderId="0" xfId="3" applyFont="1" applyAlignment="1">
      <alignment vertical="center"/>
    </xf>
    <xf numFmtId="38" fontId="2" fillId="0" borderId="12" xfId="1" applyFont="1" applyBorder="1" applyAlignment="1" applyProtection="1">
      <alignment horizontal="center" vertical="center" shrinkToFit="1"/>
      <protection locked="0"/>
    </xf>
    <xf numFmtId="0" fontId="9" fillId="0" borderId="31" xfId="4" applyFont="1" applyBorder="1" applyAlignment="1" applyProtection="1">
      <alignment vertical="top" shrinkToFit="1"/>
      <protection locked="0"/>
    </xf>
    <xf numFmtId="49" fontId="12" fillId="0" borderId="31" xfId="3" applyNumberFormat="1" applyFont="1" applyBorder="1" applyAlignment="1" applyProtection="1">
      <alignment vertical="center" shrinkToFit="1"/>
      <protection locked="0"/>
    </xf>
    <xf numFmtId="0" fontId="37" fillId="5" borderId="12" xfId="0" applyFont="1" applyFill="1" applyBorder="1" applyAlignment="1">
      <alignment horizontal="center" vertical="center"/>
    </xf>
    <xf numFmtId="0" fontId="0" fillId="0" borderId="12" xfId="0" applyBorder="1" applyAlignment="1">
      <alignment horizontal="center" vertical="center"/>
    </xf>
    <xf numFmtId="0" fontId="0" fillId="0" borderId="5" xfId="0" applyBorder="1" applyAlignment="1">
      <alignment horizontal="center" vertical="center"/>
    </xf>
    <xf numFmtId="0" fontId="0" fillId="0" borderId="37" xfId="0" applyBorder="1" applyAlignment="1">
      <alignment horizontal="center" vertical="center"/>
    </xf>
    <xf numFmtId="0" fontId="0" fillId="0" borderId="36" xfId="0" applyBorder="1" applyAlignment="1">
      <alignment horizontal="center" vertical="center"/>
    </xf>
    <xf numFmtId="0" fontId="0" fillId="0" borderId="5" xfId="0"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7" xfId="0"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6" xfId="0" applyBorder="1" applyAlignment="1" applyProtection="1">
      <alignment horizontal="center" vertical="center"/>
      <protection locked="0"/>
      <extLst>
        <ext xmlns:xfpb="http://schemas.microsoft.com/office/spreadsheetml/2022/featurepropertybag" uri="{C7286773-470A-42A8-94C5-96B5CB345126}">
          <xfpb:xfComplement i="0"/>
        </ext>
      </extLst>
    </xf>
    <xf numFmtId="176" fontId="17" fillId="0" borderId="49" xfId="7" applyNumberFormat="1" applyFont="1" applyBorder="1" applyAlignment="1" applyProtection="1">
      <alignment horizontal="center" vertical="center" shrinkToFit="1"/>
      <protection locked="0"/>
    </xf>
    <xf numFmtId="176" fontId="17" fillId="0" borderId="0" xfId="7" applyNumberFormat="1" applyFont="1" applyAlignment="1" applyProtection="1">
      <alignment horizontal="center" vertical="center" shrinkToFit="1"/>
      <protection locked="0"/>
    </xf>
    <xf numFmtId="176" fontId="17" fillId="0" borderId="0" xfId="7" applyNumberFormat="1" applyFont="1" applyAlignment="1">
      <alignment horizontal="left" vertical="center"/>
    </xf>
    <xf numFmtId="0" fontId="26" fillId="0" borderId="0" xfId="10" applyFont="1" applyAlignment="1">
      <alignment horizontal="center" vertical="center"/>
    </xf>
    <xf numFmtId="0" fontId="19" fillId="0" borderId="49" xfId="10" applyFont="1" applyBorder="1" applyAlignment="1">
      <alignment horizontal="center" vertical="center"/>
    </xf>
    <xf numFmtId="0" fontId="19" fillId="0" borderId="0" xfId="10" applyFont="1" applyAlignment="1">
      <alignment horizontal="center" vertical="center"/>
    </xf>
    <xf numFmtId="0" fontId="19" fillId="0" borderId="24" xfId="10" applyFont="1" applyBorder="1" applyAlignment="1">
      <alignment horizontal="center" vertical="center"/>
    </xf>
    <xf numFmtId="55" fontId="21" fillId="0" borderId="0" xfId="11" applyNumberFormat="1" applyFont="1" applyBorder="1" applyAlignment="1" applyProtection="1">
      <alignment horizontal="center" vertical="center"/>
      <protection locked="0"/>
    </xf>
    <xf numFmtId="0" fontId="21" fillId="0" borderId="0" xfId="11" applyNumberFormat="1" applyFont="1" applyBorder="1" applyAlignment="1" applyProtection="1">
      <alignment horizontal="center" vertical="center"/>
      <protection locked="0"/>
    </xf>
    <xf numFmtId="176" fontId="25" fillId="0" borderId="0" xfId="7" applyNumberFormat="1" applyFont="1" applyAlignment="1">
      <alignment horizontal="left" vertical="center"/>
    </xf>
    <xf numFmtId="0" fontId="30" fillId="0" borderId="12" xfId="0" applyFont="1" applyBorder="1" applyAlignment="1">
      <alignment horizontal="left" vertical="center" wrapText="1"/>
    </xf>
    <xf numFmtId="181" fontId="12" fillId="0" borderId="0" xfId="4" applyNumberFormat="1" applyFont="1" applyAlignment="1">
      <alignment horizontal="left" vertical="top" shrinkToFit="1"/>
    </xf>
    <xf numFmtId="0" fontId="31" fillId="6" borderId="12" xfId="0" applyFont="1" applyFill="1" applyBorder="1" applyAlignment="1">
      <alignment horizontal="center" vertical="center" wrapText="1"/>
    </xf>
    <xf numFmtId="0" fontId="31" fillId="6" borderId="12" xfId="0" applyFont="1" applyFill="1" applyBorder="1" applyAlignment="1">
      <alignment horizontal="center" vertical="center"/>
    </xf>
    <xf numFmtId="0" fontId="37" fillId="0" borderId="0" xfId="0" applyFont="1" applyAlignment="1">
      <alignment horizontal="left" vertical="center" wrapText="1"/>
    </xf>
    <xf numFmtId="0" fontId="37" fillId="0" borderId="31" xfId="0" applyFont="1" applyBorder="1" applyAlignment="1">
      <alignment horizontal="left" vertical="center" wrapText="1"/>
    </xf>
    <xf numFmtId="0" fontId="36" fillId="0" borderId="49" xfId="0" applyFont="1" applyBorder="1" applyAlignment="1">
      <alignment horizontal="center" vertical="center" textRotation="255"/>
    </xf>
    <xf numFmtId="0" fontId="36" fillId="0" borderId="0" xfId="0" applyFont="1" applyAlignment="1">
      <alignment horizontal="center" vertical="center" textRotation="255"/>
    </xf>
    <xf numFmtId="0" fontId="36" fillId="0" borderId="51" xfId="0" applyFont="1" applyBorder="1" applyAlignment="1">
      <alignment horizontal="center" vertical="center"/>
    </xf>
    <xf numFmtId="0" fontId="36" fillId="0" borderId="0" xfId="0" applyFont="1" applyAlignment="1">
      <alignment horizontal="center" vertical="center"/>
    </xf>
    <xf numFmtId="0" fontId="29" fillId="0" borderId="83" xfId="0" applyFont="1" applyBorder="1" applyAlignment="1">
      <alignment horizontal="left" vertical="center" wrapText="1"/>
    </xf>
    <xf numFmtId="0" fontId="39" fillId="0" borderId="38" xfId="0" applyFont="1" applyBorder="1" applyAlignment="1">
      <alignment horizontal="left" vertical="center" wrapText="1"/>
    </xf>
    <xf numFmtId="0" fontId="39" fillId="0" borderId="82" xfId="0" applyFont="1" applyBorder="1" applyAlignment="1">
      <alignment horizontal="left" vertical="center" wrapText="1"/>
    </xf>
    <xf numFmtId="0" fontId="39" fillId="0" borderId="81" xfId="0" applyFont="1" applyBorder="1" applyAlignment="1">
      <alignment horizontal="left" vertical="center" wrapText="1"/>
    </xf>
    <xf numFmtId="0" fontId="39" fillId="0" borderId="0" xfId="0" applyFont="1" applyAlignment="1">
      <alignment horizontal="left" vertical="center" wrapText="1"/>
    </xf>
    <xf numFmtId="0" fontId="39" fillId="0" borderId="80" xfId="0" applyFont="1" applyBorder="1" applyAlignment="1">
      <alignment horizontal="left" vertical="center" wrapText="1"/>
    </xf>
    <xf numFmtId="0" fontId="39" fillId="0" borderId="79" xfId="0" applyFont="1" applyBorder="1" applyAlignment="1">
      <alignment horizontal="left" vertical="center" wrapText="1"/>
    </xf>
    <xf numFmtId="0" fontId="39" fillId="0" borderId="78" xfId="0" applyFont="1" applyBorder="1" applyAlignment="1">
      <alignment horizontal="left" vertical="center" wrapText="1"/>
    </xf>
    <xf numFmtId="0" fontId="39" fillId="0" borderId="77" xfId="0" applyFont="1" applyBorder="1" applyAlignment="1">
      <alignment horizontal="left" vertical="center" wrapText="1"/>
    </xf>
    <xf numFmtId="0" fontId="29" fillId="0" borderId="38" xfId="0" applyFont="1" applyBorder="1" applyAlignment="1">
      <alignment horizontal="left" vertical="center" wrapText="1"/>
    </xf>
    <xf numFmtId="0" fontId="40" fillId="6" borderId="89" xfId="0" applyFont="1" applyFill="1" applyBorder="1" applyAlignment="1">
      <alignment horizontal="center" vertical="center" wrapText="1"/>
    </xf>
    <xf numFmtId="0" fontId="40" fillId="6" borderId="87" xfId="0" applyFont="1" applyFill="1" applyBorder="1" applyAlignment="1">
      <alignment horizontal="center" vertical="center" wrapText="1"/>
    </xf>
    <xf numFmtId="0" fontId="40" fillId="6" borderId="86" xfId="0" applyFont="1" applyFill="1" applyBorder="1" applyAlignment="1">
      <alignment horizontal="center" vertical="center" wrapText="1"/>
    </xf>
    <xf numFmtId="0" fontId="40" fillId="6" borderId="85" xfId="0" applyFont="1" applyFill="1" applyBorder="1" applyAlignment="1">
      <alignment horizontal="center" vertical="center" wrapText="1"/>
    </xf>
    <xf numFmtId="0" fontId="40" fillId="6" borderId="12" xfId="0" applyFont="1" applyFill="1" applyBorder="1" applyAlignment="1">
      <alignment horizontal="center" vertical="center" wrapText="1"/>
    </xf>
    <xf numFmtId="0" fontId="40" fillId="6" borderId="84" xfId="0" applyFont="1" applyFill="1" applyBorder="1" applyAlignment="1">
      <alignment horizontal="center" vertical="center" wrapText="1"/>
    </xf>
    <xf numFmtId="0" fontId="40" fillId="6" borderId="88" xfId="0" applyFont="1" applyFill="1" applyBorder="1" applyAlignment="1">
      <alignment horizontal="center" vertical="center" wrapText="1"/>
    </xf>
    <xf numFmtId="0" fontId="40" fillId="6" borderId="36" xfId="0" applyFont="1" applyFill="1" applyBorder="1" applyAlignment="1">
      <alignment horizontal="center" vertical="center" wrapText="1"/>
    </xf>
    <xf numFmtId="0" fontId="29" fillId="0" borderId="81" xfId="0" applyFont="1" applyBorder="1" applyAlignment="1">
      <alignment horizontal="left" vertical="center" wrapText="1"/>
    </xf>
    <xf numFmtId="0" fontId="29" fillId="0" borderId="0" xfId="0" applyFont="1" applyAlignment="1">
      <alignment horizontal="left" vertical="center" wrapText="1"/>
    </xf>
    <xf numFmtId="0" fontId="29" fillId="0" borderId="80" xfId="0" applyFont="1" applyBorder="1" applyAlignment="1">
      <alignment horizontal="left" vertical="center" wrapText="1"/>
    </xf>
    <xf numFmtId="0" fontId="9" fillId="0" borderId="31" xfId="4" applyFont="1" applyBorder="1" applyAlignment="1">
      <alignment horizontal="center" vertical="top" shrinkToFit="1"/>
    </xf>
    <xf numFmtId="176" fontId="2" fillId="0" borderId="2" xfId="3" applyNumberFormat="1" applyBorder="1" applyAlignment="1">
      <alignment horizontal="center" vertical="center" shrinkToFit="1"/>
    </xf>
    <xf numFmtId="176" fontId="2" fillId="0" borderId="1" xfId="3" applyNumberFormat="1" applyBorder="1" applyAlignment="1">
      <alignment horizontal="center" vertical="center" shrinkToFit="1"/>
    </xf>
    <xf numFmtId="49" fontId="2" fillId="0" borderId="201" xfId="3" applyNumberFormat="1" applyBorder="1" applyAlignment="1">
      <alignment horizontal="center" vertical="center" shrinkToFit="1"/>
    </xf>
    <xf numFmtId="49" fontId="2" fillId="0" borderId="29" xfId="3" applyNumberFormat="1" applyBorder="1" applyAlignment="1">
      <alignment horizontal="center" vertical="center" shrinkToFit="1"/>
    </xf>
    <xf numFmtId="176" fontId="2" fillId="0" borderId="20" xfId="3" applyNumberFormat="1" applyBorder="1" applyAlignment="1">
      <alignment horizontal="center" vertical="center" textRotation="255" shrinkToFit="1"/>
    </xf>
    <xf numFmtId="176" fontId="2" fillId="0" borderId="15" xfId="3" applyNumberFormat="1" applyBorder="1" applyAlignment="1">
      <alignment horizontal="center" vertical="center" textRotation="255" shrinkToFit="1"/>
    </xf>
    <xf numFmtId="176" fontId="2" fillId="0" borderId="11" xfId="3" applyNumberFormat="1" applyBorder="1" applyAlignment="1">
      <alignment horizontal="center" vertical="center" textRotation="255" shrinkToFit="1"/>
    </xf>
    <xf numFmtId="176" fontId="4" fillId="12" borderId="14" xfId="4" applyNumberFormat="1" applyFont="1" applyFill="1" applyBorder="1" applyAlignment="1">
      <alignment horizontal="center" vertical="center" shrinkToFit="1"/>
    </xf>
    <xf numFmtId="176" fontId="4" fillId="12" borderId="19" xfId="4" applyNumberFormat="1" applyFont="1" applyFill="1" applyBorder="1" applyAlignment="1">
      <alignment horizontal="center" vertical="center" shrinkToFit="1"/>
    </xf>
    <xf numFmtId="176" fontId="4" fillId="12" borderId="122" xfId="4" applyNumberFormat="1" applyFont="1" applyFill="1" applyBorder="1" applyAlignment="1">
      <alignment horizontal="right" vertical="center" shrinkToFit="1"/>
    </xf>
    <xf numFmtId="176" fontId="4" fillId="12" borderId="115" xfId="4" applyNumberFormat="1" applyFont="1" applyFill="1" applyBorder="1" applyAlignment="1">
      <alignment horizontal="right" vertical="center" shrinkToFit="1"/>
    </xf>
    <xf numFmtId="176" fontId="4" fillId="12" borderId="121" xfId="4" applyNumberFormat="1" applyFont="1" applyFill="1" applyBorder="1" applyAlignment="1">
      <alignment vertical="center" shrinkToFit="1"/>
    </xf>
    <xf numFmtId="176" fontId="44" fillId="12" borderId="114" xfId="0" applyNumberFormat="1" applyFont="1" applyFill="1" applyBorder="1" applyAlignment="1">
      <alignment vertical="center" shrinkToFit="1"/>
    </xf>
    <xf numFmtId="176" fontId="4" fillId="12" borderId="120" xfId="4" applyNumberFormat="1" applyFont="1" applyFill="1" applyBorder="1" applyAlignment="1">
      <alignment horizontal="right" vertical="center" shrinkToFit="1"/>
    </xf>
    <xf numFmtId="176" fontId="4" fillId="12" borderId="113" xfId="4" applyNumberFormat="1" applyFont="1" applyFill="1" applyBorder="1" applyAlignment="1">
      <alignment horizontal="right" vertical="center" shrinkToFit="1"/>
    </xf>
    <xf numFmtId="176" fontId="2" fillId="0" borderId="14" xfId="3" applyNumberFormat="1" applyBorder="1" applyAlignment="1">
      <alignment horizontal="center" vertical="center" textRotation="255" shrinkToFit="1"/>
    </xf>
    <xf numFmtId="176" fontId="2" fillId="0" borderId="7" xfId="3" applyNumberFormat="1" applyBorder="1" applyAlignment="1">
      <alignment horizontal="center" vertical="center" textRotation="255" shrinkToFit="1"/>
    </xf>
    <xf numFmtId="176" fontId="2" fillId="0" borderId="109" xfId="3" applyNumberFormat="1" applyBorder="1" applyAlignment="1">
      <alignment horizontal="center" vertical="center" textRotation="255" shrinkToFit="1"/>
    </xf>
    <xf numFmtId="176" fontId="2" fillId="0" borderId="27" xfId="1" applyNumberFormat="1" applyFont="1" applyBorder="1" applyAlignment="1" applyProtection="1">
      <alignment horizontal="center" vertical="center" textRotation="255" shrinkToFit="1"/>
    </xf>
    <xf numFmtId="176" fontId="2" fillId="0" borderId="7" xfId="1" applyNumberFormat="1" applyFont="1" applyBorder="1" applyAlignment="1" applyProtection="1">
      <alignment horizontal="center" vertical="center" textRotation="255" shrinkToFit="1"/>
    </xf>
    <xf numFmtId="176" fontId="2" fillId="0" borderId="19" xfId="1" applyNumberFormat="1" applyFont="1" applyBorder="1" applyAlignment="1" applyProtection="1">
      <alignment horizontal="center" vertical="center" textRotation="255" shrinkToFit="1"/>
    </xf>
    <xf numFmtId="0" fontId="42" fillId="0" borderId="0" xfId="0" applyFont="1" applyAlignment="1">
      <alignment horizontal="center" vertical="center"/>
    </xf>
    <xf numFmtId="0" fontId="2" fillId="0" borderId="12" xfId="3" applyBorder="1" applyAlignment="1">
      <alignment horizontal="center" vertical="center"/>
    </xf>
    <xf numFmtId="0" fontId="31" fillId="0" borderId="0" xfId="0" applyFont="1" applyAlignment="1">
      <alignment horizontal="center" vertical="center"/>
    </xf>
    <xf numFmtId="0" fontId="33" fillId="9" borderId="12" xfId="0" applyFont="1" applyFill="1" applyBorder="1" applyAlignment="1">
      <alignment horizontal="center" vertical="center"/>
    </xf>
    <xf numFmtId="176" fontId="25" fillId="0" borderId="12" xfId="0" applyNumberFormat="1" applyFont="1" applyBorder="1" applyAlignment="1">
      <alignment horizontal="right" vertical="center"/>
    </xf>
    <xf numFmtId="0" fontId="25" fillId="0" borderId="12" xfId="0" applyFont="1" applyBorder="1" applyAlignment="1">
      <alignment horizontal="right" vertical="center"/>
    </xf>
    <xf numFmtId="0" fontId="25" fillId="0" borderId="5" xfId="0" applyFont="1" applyBorder="1" applyAlignment="1">
      <alignment horizontal="right" vertical="center"/>
    </xf>
    <xf numFmtId="0" fontId="33" fillId="27" borderId="12" xfId="0" applyFont="1" applyFill="1" applyBorder="1" applyAlignment="1">
      <alignment horizontal="center" vertical="center"/>
    </xf>
    <xf numFmtId="0" fontId="33" fillId="23" borderId="12" xfId="0" applyFont="1" applyFill="1" applyBorder="1" applyAlignment="1">
      <alignment horizontal="center" vertical="center"/>
    </xf>
    <xf numFmtId="0" fontId="33" fillId="24" borderId="12" xfId="0" applyFont="1" applyFill="1" applyBorder="1" applyAlignment="1">
      <alignment horizontal="center" vertical="center"/>
    </xf>
    <xf numFmtId="0" fontId="33" fillId="25" borderId="12" xfId="0" applyFont="1" applyFill="1" applyBorder="1" applyAlignment="1">
      <alignment horizontal="center" vertical="center"/>
    </xf>
    <xf numFmtId="0" fontId="33" fillId="26" borderId="12" xfId="0" applyFont="1" applyFill="1" applyBorder="1" applyAlignment="1">
      <alignment horizontal="center" vertical="center"/>
    </xf>
    <xf numFmtId="0" fontId="31" fillId="3" borderId="17" xfId="0" applyFont="1" applyFill="1" applyBorder="1" applyAlignment="1">
      <alignment horizontal="center"/>
    </xf>
    <xf numFmtId="0" fontId="31" fillId="3" borderId="39" xfId="0" applyFont="1" applyFill="1" applyBorder="1" applyAlignment="1">
      <alignment horizontal="center"/>
    </xf>
    <xf numFmtId="0" fontId="31" fillId="3" borderId="13" xfId="0" applyFont="1" applyFill="1" applyBorder="1" applyAlignment="1">
      <alignment horizontal="center"/>
    </xf>
    <xf numFmtId="0" fontId="31" fillId="3" borderId="35" xfId="0" applyFont="1" applyFill="1" applyBorder="1" applyAlignment="1">
      <alignment horizontal="center"/>
    </xf>
    <xf numFmtId="0" fontId="31" fillId="6" borderId="17" xfId="0" applyFont="1" applyFill="1" applyBorder="1" applyAlignment="1">
      <alignment horizontal="center" vertical="center"/>
    </xf>
    <xf numFmtId="0" fontId="31" fillId="6" borderId="38" xfId="0" applyFont="1" applyFill="1" applyBorder="1" applyAlignment="1">
      <alignment horizontal="center" vertical="center"/>
    </xf>
    <xf numFmtId="0" fontId="31" fillId="6" borderId="18" xfId="0" applyFont="1" applyFill="1" applyBorder="1" applyAlignment="1">
      <alignment horizontal="center" vertical="center"/>
    </xf>
    <xf numFmtId="0" fontId="31" fillId="6" borderId="41" xfId="0" applyFont="1" applyFill="1" applyBorder="1" applyAlignment="1">
      <alignment horizontal="center" vertical="center"/>
    </xf>
    <xf numFmtId="38" fontId="48" fillId="6" borderId="38" xfId="1" applyFont="1" applyFill="1" applyBorder="1" applyAlignment="1">
      <alignment horizontal="center" vertical="center"/>
    </xf>
    <xf numFmtId="38" fontId="48" fillId="6" borderId="41" xfId="1" applyFont="1" applyFill="1" applyBorder="1" applyAlignment="1">
      <alignment horizontal="center" vertical="center"/>
    </xf>
    <xf numFmtId="187" fontId="31" fillId="6" borderId="39" xfId="2" applyNumberFormat="1" applyFont="1" applyFill="1" applyBorder="1" applyAlignment="1">
      <alignment horizontal="center" vertical="center"/>
    </xf>
    <xf numFmtId="187" fontId="31" fillId="6" borderId="42" xfId="2" applyNumberFormat="1" applyFont="1" applyFill="1" applyBorder="1" applyAlignment="1">
      <alignment horizontal="center" vertical="center"/>
    </xf>
    <xf numFmtId="0" fontId="31" fillId="5" borderId="0" xfId="0" applyFont="1" applyFill="1" applyAlignment="1">
      <alignment horizontal="center"/>
    </xf>
    <xf numFmtId="0" fontId="31" fillId="5" borderId="35" xfId="0" applyFont="1" applyFill="1" applyBorder="1" applyAlignment="1">
      <alignment horizontal="center"/>
    </xf>
    <xf numFmtId="0" fontId="28" fillId="19" borderId="17" xfId="0" applyFont="1" applyFill="1" applyBorder="1" applyAlignment="1">
      <alignment horizontal="center" vertical="center" wrapText="1"/>
    </xf>
    <xf numFmtId="0" fontId="28" fillId="19" borderId="39" xfId="0" applyFont="1" applyFill="1" applyBorder="1" applyAlignment="1">
      <alignment horizontal="center" vertical="center" wrapText="1"/>
    </xf>
    <xf numFmtId="0" fontId="28" fillId="19" borderId="13" xfId="0" applyFont="1" applyFill="1" applyBorder="1" applyAlignment="1">
      <alignment horizontal="center" vertical="center" wrapText="1"/>
    </xf>
    <xf numFmtId="0" fontId="28" fillId="19" borderId="35" xfId="0" applyFont="1" applyFill="1" applyBorder="1" applyAlignment="1">
      <alignment horizontal="center" vertical="center" wrapText="1"/>
    </xf>
    <xf numFmtId="0" fontId="31" fillId="14" borderId="17" xfId="0" applyFont="1" applyFill="1" applyBorder="1" applyAlignment="1">
      <alignment horizontal="center"/>
    </xf>
    <xf numFmtId="0" fontId="31" fillId="14" borderId="39" xfId="0" applyFont="1" applyFill="1" applyBorder="1" applyAlignment="1">
      <alignment horizontal="center"/>
    </xf>
    <xf numFmtId="0" fontId="31" fillId="14" borderId="13" xfId="0" applyFont="1" applyFill="1" applyBorder="1" applyAlignment="1">
      <alignment horizontal="center"/>
    </xf>
    <xf numFmtId="0" fontId="31" fillId="14" borderId="35" xfId="0" applyFont="1" applyFill="1" applyBorder="1" applyAlignment="1">
      <alignment horizontal="center"/>
    </xf>
    <xf numFmtId="38" fontId="48" fillId="14" borderId="13" xfId="1" applyFont="1" applyFill="1" applyBorder="1" applyAlignment="1">
      <alignment horizontal="center" vertical="center"/>
    </xf>
    <xf numFmtId="38" fontId="48" fillId="14" borderId="35" xfId="1" applyFont="1" applyFill="1" applyBorder="1" applyAlignment="1">
      <alignment horizontal="center" vertical="center"/>
    </xf>
    <xf numFmtId="38" fontId="48" fillId="10" borderId="13" xfId="1" applyFont="1" applyFill="1" applyBorder="1" applyAlignment="1">
      <alignment horizontal="center" vertical="center"/>
    </xf>
    <xf numFmtId="38" fontId="48" fillId="10" borderId="35" xfId="1" applyFont="1" applyFill="1" applyBorder="1" applyAlignment="1">
      <alignment horizontal="center" vertical="center"/>
    </xf>
    <xf numFmtId="38" fontId="48" fillId="3" borderId="13" xfId="1" applyFont="1" applyFill="1" applyBorder="1" applyAlignment="1">
      <alignment horizontal="center" vertical="center"/>
    </xf>
    <xf numFmtId="38" fontId="48" fillId="3" borderId="35" xfId="1" applyFont="1" applyFill="1" applyBorder="1" applyAlignment="1">
      <alignment horizontal="center" vertical="center"/>
    </xf>
    <xf numFmtId="38" fontId="48" fillId="5" borderId="0" xfId="1" applyFont="1" applyFill="1" applyBorder="1" applyAlignment="1">
      <alignment horizontal="center" vertical="center"/>
    </xf>
    <xf numFmtId="38" fontId="48" fillId="5" borderId="35" xfId="1" applyFont="1" applyFill="1" applyBorder="1" applyAlignment="1">
      <alignment horizontal="center" vertical="center"/>
    </xf>
    <xf numFmtId="187" fontId="31" fillId="14" borderId="18" xfId="2" applyNumberFormat="1" applyFont="1" applyFill="1" applyBorder="1" applyAlignment="1">
      <alignment horizontal="center" vertical="center"/>
    </xf>
    <xf numFmtId="187" fontId="31" fillId="14" borderId="42" xfId="2" applyNumberFormat="1" applyFont="1" applyFill="1" applyBorder="1" applyAlignment="1">
      <alignment horizontal="center" vertical="center"/>
    </xf>
    <xf numFmtId="0" fontId="31" fillId="10" borderId="17" xfId="0" applyFont="1" applyFill="1" applyBorder="1" applyAlignment="1">
      <alignment horizontal="center" vertical="center"/>
    </xf>
    <xf numFmtId="0" fontId="31" fillId="10" borderId="39" xfId="0" applyFont="1" applyFill="1" applyBorder="1" applyAlignment="1">
      <alignment horizontal="center" vertical="center"/>
    </xf>
    <xf numFmtId="187" fontId="33" fillId="5" borderId="13" xfId="2" applyNumberFormat="1" applyFont="1" applyFill="1" applyBorder="1" applyAlignment="1">
      <alignment horizontal="center" vertical="center"/>
    </xf>
    <xf numFmtId="187" fontId="33" fillId="5" borderId="35" xfId="2" applyNumberFormat="1" applyFont="1" applyFill="1" applyBorder="1" applyAlignment="1">
      <alignment horizontal="center" vertical="center"/>
    </xf>
    <xf numFmtId="38" fontId="49" fillId="19" borderId="13" xfId="1" applyFont="1" applyFill="1" applyBorder="1" applyAlignment="1">
      <alignment horizontal="center" vertical="center"/>
    </xf>
    <xf numFmtId="38" fontId="49" fillId="19" borderId="35" xfId="1" applyFont="1" applyFill="1" applyBorder="1" applyAlignment="1">
      <alignment horizontal="center" vertical="center"/>
    </xf>
    <xf numFmtId="187" fontId="31" fillId="10" borderId="18" xfId="2" applyNumberFormat="1" applyFont="1" applyFill="1" applyBorder="1" applyAlignment="1">
      <alignment horizontal="center" vertical="center"/>
    </xf>
    <xf numFmtId="187" fontId="31" fillId="10" borderId="42" xfId="2" applyNumberFormat="1" applyFont="1" applyFill="1" applyBorder="1" applyAlignment="1">
      <alignment horizontal="center" vertical="center"/>
    </xf>
    <xf numFmtId="187" fontId="28" fillId="19" borderId="13" xfId="2" applyNumberFormat="1" applyFont="1" applyFill="1" applyBorder="1" applyAlignment="1">
      <alignment horizontal="center" vertical="center"/>
    </xf>
    <xf numFmtId="187" fontId="28" fillId="19" borderId="35" xfId="2" applyNumberFormat="1" applyFont="1" applyFill="1" applyBorder="1" applyAlignment="1">
      <alignment horizontal="center" vertical="center"/>
    </xf>
    <xf numFmtId="0" fontId="31" fillId="7" borderId="17" xfId="0" applyFont="1" applyFill="1" applyBorder="1" applyAlignment="1">
      <alignment horizontal="center" vertical="center"/>
    </xf>
    <xf numFmtId="0" fontId="31" fillId="7" borderId="39" xfId="0" applyFont="1" applyFill="1" applyBorder="1" applyAlignment="1">
      <alignment horizontal="center" vertical="center"/>
    </xf>
    <xf numFmtId="0" fontId="37" fillId="3" borderId="13" xfId="0" applyFont="1" applyFill="1" applyBorder="1" applyAlignment="1">
      <alignment horizontal="center" vertical="center"/>
    </xf>
    <xf numFmtId="0" fontId="37" fillId="3" borderId="35" xfId="0" applyFont="1" applyFill="1" applyBorder="1" applyAlignment="1">
      <alignment horizontal="center" vertical="center"/>
    </xf>
    <xf numFmtId="0" fontId="37" fillId="3" borderId="18" xfId="0" applyFont="1" applyFill="1" applyBorder="1" applyAlignment="1">
      <alignment horizontal="center" vertical="center"/>
    </xf>
    <xf numFmtId="0" fontId="37" fillId="3" borderId="42" xfId="0" applyFont="1" applyFill="1" applyBorder="1" applyAlignment="1">
      <alignment horizontal="center" vertical="center"/>
    </xf>
    <xf numFmtId="0" fontId="0" fillId="5" borderId="0" xfId="0" applyFill="1" applyAlignment="1">
      <alignment horizontal="center" vertical="center"/>
    </xf>
    <xf numFmtId="0" fontId="0" fillId="5" borderId="35" xfId="0" applyFill="1" applyBorder="1" applyAlignment="1">
      <alignment horizontal="center" vertical="center"/>
    </xf>
    <xf numFmtId="0" fontId="0" fillId="5" borderId="41" xfId="0" applyFill="1" applyBorder="1" applyAlignment="1">
      <alignment horizontal="center" vertical="center"/>
    </xf>
    <xf numFmtId="0" fontId="0" fillId="5" borderId="42" xfId="0" applyFill="1" applyBorder="1" applyAlignment="1">
      <alignment horizontal="center" vertical="center"/>
    </xf>
    <xf numFmtId="38" fontId="48" fillId="7" borderId="13" xfId="1" applyFont="1" applyFill="1" applyBorder="1" applyAlignment="1">
      <alignment horizontal="center" vertical="center"/>
    </xf>
    <xf numFmtId="38" fontId="48" fillId="7" borderId="35" xfId="1" applyFont="1" applyFill="1" applyBorder="1" applyAlignment="1">
      <alignment horizontal="center" vertical="center"/>
    </xf>
    <xf numFmtId="38" fontId="48" fillId="18" borderId="13" xfId="1" applyFont="1" applyFill="1" applyBorder="1" applyAlignment="1">
      <alignment horizontal="center" vertical="center"/>
    </xf>
    <xf numFmtId="38" fontId="48" fillId="18" borderId="35" xfId="1" applyFont="1" applyFill="1" applyBorder="1" applyAlignment="1">
      <alignment horizontal="center" vertical="center"/>
    </xf>
    <xf numFmtId="38" fontId="48" fillId="8" borderId="13" xfId="1" applyFont="1" applyFill="1" applyBorder="1" applyAlignment="1">
      <alignment horizontal="center" vertical="center"/>
    </xf>
    <xf numFmtId="38" fontId="48" fillId="8" borderId="35" xfId="1" applyFont="1" applyFill="1" applyBorder="1" applyAlignment="1">
      <alignment horizontal="center" vertical="center"/>
    </xf>
    <xf numFmtId="0" fontId="31" fillId="3" borderId="17" xfId="0" applyFont="1" applyFill="1" applyBorder="1" applyAlignment="1">
      <alignment horizontal="center" vertical="center"/>
    </xf>
    <xf numFmtId="0" fontId="31" fillId="3" borderId="39" xfId="0" applyFont="1" applyFill="1" applyBorder="1" applyAlignment="1">
      <alignment horizontal="center" vertical="center"/>
    </xf>
    <xf numFmtId="187" fontId="31" fillId="8" borderId="18" xfId="2" applyNumberFormat="1" applyFont="1" applyFill="1" applyBorder="1" applyAlignment="1">
      <alignment horizontal="center" vertical="center"/>
    </xf>
    <xf numFmtId="187" fontId="31" fillId="8" borderId="42" xfId="2" applyNumberFormat="1" applyFont="1" applyFill="1" applyBorder="1" applyAlignment="1">
      <alignment horizontal="center" vertical="center"/>
    </xf>
    <xf numFmtId="187" fontId="31" fillId="3" borderId="18" xfId="2" applyNumberFormat="1" applyFont="1" applyFill="1" applyBorder="1" applyAlignment="1">
      <alignment horizontal="center" vertical="center"/>
    </xf>
    <xf numFmtId="187" fontId="31" fillId="3" borderId="42" xfId="2" applyNumberFormat="1" applyFont="1" applyFill="1" applyBorder="1" applyAlignment="1">
      <alignment horizontal="center" vertical="center"/>
    </xf>
    <xf numFmtId="0" fontId="31" fillId="8" borderId="17" xfId="0" applyFont="1" applyFill="1" applyBorder="1" applyAlignment="1">
      <alignment horizontal="center"/>
    </xf>
    <xf numFmtId="0" fontId="31" fillId="8" borderId="39" xfId="0" applyFont="1" applyFill="1" applyBorder="1" applyAlignment="1">
      <alignment horizontal="center"/>
    </xf>
    <xf numFmtId="0" fontId="31" fillId="8" borderId="13" xfId="0" applyFont="1" applyFill="1" applyBorder="1" applyAlignment="1">
      <alignment horizontal="center"/>
    </xf>
    <xf numFmtId="0" fontId="31" fillId="8" borderId="35" xfId="0" applyFont="1" applyFill="1" applyBorder="1" applyAlignment="1">
      <alignment horizontal="center"/>
    </xf>
    <xf numFmtId="187" fontId="31" fillId="7" borderId="18" xfId="2" applyNumberFormat="1" applyFont="1" applyFill="1" applyBorder="1" applyAlignment="1">
      <alignment horizontal="center" vertical="center"/>
    </xf>
    <xf numFmtId="187" fontId="31" fillId="7" borderId="42" xfId="2" applyNumberFormat="1" applyFont="1" applyFill="1" applyBorder="1" applyAlignment="1">
      <alignment horizontal="center" vertical="center"/>
    </xf>
    <xf numFmtId="0" fontId="31" fillId="18" borderId="17" xfId="0" applyFont="1" applyFill="1" applyBorder="1" applyAlignment="1">
      <alignment horizontal="center" vertical="center"/>
    </xf>
    <xf numFmtId="0" fontId="31" fillId="18" borderId="39" xfId="0" applyFont="1" applyFill="1" applyBorder="1" applyAlignment="1">
      <alignment horizontal="center" vertical="center"/>
    </xf>
    <xf numFmtId="187" fontId="31" fillId="18" borderId="18" xfId="2" applyNumberFormat="1" applyFont="1" applyFill="1" applyBorder="1" applyAlignment="1">
      <alignment horizontal="center" vertical="center"/>
    </xf>
    <xf numFmtId="187" fontId="31" fillId="18" borderId="42" xfId="2" applyNumberFormat="1" applyFont="1" applyFill="1" applyBorder="1" applyAlignment="1">
      <alignment horizontal="center" vertical="center"/>
    </xf>
    <xf numFmtId="0" fontId="41" fillId="17" borderId="17" xfId="0" applyFont="1" applyFill="1" applyBorder="1" applyAlignment="1">
      <alignment horizontal="center" vertical="center"/>
    </xf>
    <xf numFmtId="0" fontId="41" fillId="17" borderId="39" xfId="0" applyFont="1" applyFill="1" applyBorder="1" applyAlignment="1">
      <alignment horizontal="center" vertical="center"/>
    </xf>
    <xf numFmtId="38" fontId="48" fillId="17" borderId="18" xfId="1" applyFont="1" applyFill="1" applyBorder="1" applyAlignment="1">
      <alignment horizontal="center" vertical="center"/>
    </xf>
    <xf numFmtId="38" fontId="48" fillId="17" borderId="42" xfId="1" applyFont="1" applyFill="1" applyBorder="1" applyAlignment="1">
      <alignment horizontal="center" vertical="center"/>
    </xf>
    <xf numFmtId="0" fontId="28" fillId="0" borderId="12" xfId="4" applyFont="1" applyBorder="1" applyAlignment="1">
      <alignment horizontal="center" vertical="center" shrinkToFit="1"/>
    </xf>
    <xf numFmtId="0" fontId="28" fillId="0" borderId="60" xfId="4" applyFont="1" applyBorder="1" applyAlignment="1">
      <alignment horizontal="center" vertical="center" shrinkToFit="1"/>
    </xf>
    <xf numFmtId="38" fontId="28" fillId="0" borderId="12" xfId="1" applyFont="1" applyBorder="1" applyAlignment="1" applyProtection="1">
      <alignment horizontal="center" vertical="center" shrinkToFit="1"/>
    </xf>
    <xf numFmtId="38" fontId="28" fillId="0" borderId="5" xfId="1" applyFont="1" applyBorder="1" applyAlignment="1" applyProtection="1">
      <alignment horizontal="center" vertical="center" shrinkToFit="1"/>
    </xf>
    <xf numFmtId="38" fontId="28" fillId="0" borderId="60" xfId="1" applyFont="1" applyBorder="1" applyAlignment="1" applyProtection="1">
      <alignment horizontal="center" vertical="center" shrinkToFit="1"/>
    </xf>
    <xf numFmtId="38" fontId="28" fillId="0" borderId="17" xfId="1" applyFont="1" applyBorder="1" applyAlignment="1" applyProtection="1">
      <alignment horizontal="center" vertical="center" shrinkToFit="1"/>
    </xf>
    <xf numFmtId="38" fontId="28" fillId="0" borderId="38" xfId="1" applyFont="1" applyBorder="1" applyAlignment="1" applyProtection="1">
      <alignment horizontal="center" vertical="center" shrinkToFit="1"/>
    </xf>
    <xf numFmtId="38" fontId="28" fillId="0" borderId="18" xfId="1" applyFont="1" applyBorder="1" applyAlignment="1" applyProtection="1">
      <alignment horizontal="center" vertical="center" shrinkToFit="1"/>
    </xf>
    <xf numFmtId="38" fontId="28" fillId="0" borderId="41" xfId="1" applyFont="1" applyBorder="1" applyAlignment="1" applyProtection="1">
      <alignment horizontal="center" vertical="center" shrinkToFit="1"/>
    </xf>
    <xf numFmtId="0" fontId="28" fillId="0" borderId="36" xfId="4" applyFont="1" applyBorder="1" applyAlignment="1">
      <alignment horizontal="center" vertical="center" shrinkToFit="1"/>
    </xf>
    <xf numFmtId="0" fontId="28" fillId="14" borderId="12" xfId="4" applyFont="1" applyFill="1" applyBorder="1" applyAlignment="1">
      <alignment horizontal="center" vertical="center" shrinkToFit="1"/>
    </xf>
    <xf numFmtId="0" fontId="28" fillId="8" borderId="12" xfId="4" applyFont="1" applyFill="1" applyBorder="1" applyAlignment="1">
      <alignment horizontal="center" vertical="center" shrinkToFit="1"/>
    </xf>
    <xf numFmtId="0" fontId="28" fillId="4" borderId="12" xfId="4" applyFont="1" applyFill="1" applyBorder="1" applyAlignment="1">
      <alignment horizontal="center" vertical="center" shrinkToFit="1"/>
    </xf>
    <xf numFmtId="0" fontId="28" fillId="21" borderId="12" xfId="4" applyFont="1" applyFill="1" applyBorder="1" applyAlignment="1">
      <alignment horizontal="center" vertical="center" shrinkToFit="1"/>
    </xf>
    <xf numFmtId="0" fontId="28" fillId="21" borderId="60" xfId="4" applyFont="1" applyFill="1" applyBorder="1" applyAlignment="1">
      <alignment horizontal="center" vertical="center" shrinkToFit="1"/>
    </xf>
    <xf numFmtId="0" fontId="28" fillId="3" borderId="12" xfId="4" applyFont="1" applyFill="1" applyBorder="1" applyAlignment="1">
      <alignment horizontal="center" vertical="center" shrinkToFit="1"/>
    </xf>
    <xf numFmtId="0" fontId="28" fillId="6" borderId="36" xfId="4" applyFont="1" applyFill="1" applyBorder="1" applyAlignment="1">
      <alignment horizontal="center" vertical="center" shrinkToFit="1"/>
    </xf>
    <xf numFmtId="0" fontId="30" fillId="0" borderId="0" xfId="0" applyFont="1" applyAlignment="1">
      <alignment horizontal="left" vertical="center" wrapText="1"/>
    </xf>
    <xf numFmtId="0" fontId="28" fillId="0" borderId="39" xfId="4" applyFont="1" applyBorder="1" applyAlignment="1">
      <alignment horizontal="center" vertical="center" shrinkToFit="1"/>
    </xf>
    <xf numFmtId="0" fontId="28" fillId="20" borderId="89" xfId="4" applyFont="1" applyFill="1" applyBorder="1" applyAlignment="1">
      <alignment horizontal="center" vertical="center" shrinkToFit="1"/>
    </xf>
    <xf numFmtId="0" fontId="28" fillId="20" borderId="87" xfId="4" applyFont="1" applyFill="1" applyBorder="1" applyAlignment="1">
      <alignment horizontal="center" vertical="center" shrinkToFit="1"/>
    </xf>
    <xf numFmtId="0" fontId="28" fillId="20" borderId="85" xfId="4" applyFont="1" applyFill="1" applyBorder="1" applyAlignment="1">
      <alignment horizontal="center" vertical="center" shrinkToFit="1"/>
    </xf>
    <xf numFmtId="0" fontId="28" fillId="20" borderId="12" xfId="4" applyFont="1" applyFill="1" applyBorder="1" applyAlignment="1">
      <alignment horizontal="center" vertical="center" shrinkToFit="1"/>
    </xf>
    <xf numFmtId="0" fontId="28" fillId="20" borderId="93" xfId="4" applyFont="1" applyFill="1" applyBorder="1" applyAlignment="1">
      <alignment horizontal="center" vertical="center" shrinkToFit="1"/>
    </xf>
    <xf numFmtId="0" fontId="28" fillId="20" borderId="92" xfId="4" applyFont="1" applyFill="1" applyBorder="1" applyAlignment="1">
      <alignment horizontal="center" vertical="center" shrinkToFit="1"/>
    </xf>
    <xf numFmtId="38" fontId="43" fillId="20" borderId="87" xfId="1" applyFont="1" applyFill="1" applyBorder="1" applyAlignment="1" applyProtection="1">
      <alignment horizontal="center" vertical="center" shrinkToFit="1"/>
    </xf>
    <xf numFmtId="38" fontId="43" fillId="20" borderId="96" xfId="1" applyFont="1" applyFill="1" applyBorder="1" applyAlignment="1" applyProtection="1">
      <alignment horizontal="center" vertical="center" shrinkToFit="1"/>
    </xf>
    <xf numFmtId="38" fontId="43" fillId="20" borderId="12" xfId="1" applyFont="1" applyFill="1" applyBorder="1" applyAlignment="1" applyProtection="1">
      <alignment horizontal="center" vertical="center" shrinkToFit="1"/>
    </xf>
    <xf numFmtId="38" fontId="43" fillId="20" borderId="5" xfId="1" applyFont="1" applyFill="1" applyBorder="1" applyAlignment="1" applyProtection="1">
      <alignment horizontal="center" vertical="center" shrinkToFit="1"/>
    </xf>
    <xf numFmtId="38" fontId="43" fillId="20" borderId="92" xfId="1" applyFont="1" applyFill="1" applyBorder="1" applyAlignment="1" applyProtection="1">
      <alignment horizontal="center" vertical="center" shrinkToFit="1"/>
    </xf>
    <xf numFmtId="38" fontId="43" fillId="20" borderId="91" xfId="1" applyFont="1" applyFill="1" applyBorder="1" applyAlignment="1" applyProtection="1">
      <alignment horizontal="center" vertical="center" shrinkToFit="1"/>
    </xf>
    <xf numFmtId="0" fontId="28" fillId="20" borderId="95" xfId="4" applyFont="1" applyFill="1" applyBorder="1" applyAlignment="1">
      <alignment horizontal="center" vertical="center" shrinkToFit="1"/>
    </xf>
    <xf numFmtId="0" fontId="28" fillId="20" borderId="94" xfId="4" applyFont="1" applyFill="1" applyBorder="1" applyAlignment="1">
      <alignment horizontal="center" vertical="center" shrinkToFit="1"/>
    </xf>
    <xf numFmtId="0" fontId="28" fillId="20" borderId="90" xfId="4" applyFont="1" applyFill="1" applyBorder="1" applyAlignment="1">
      <alignment horizontal="center" vertical="center" shrinkToFit="1"/>
    </xf>
    <xf numFmtId="38" fontId="28" fillId="6" borderId="12" xfId="1" applyFont="1" applyFill="1" applyBorder="1" applyAlignment="1" applyProtection="1">
      <alignment horizontal="center" vertical="center" shrinkToFit="1"/>
    </xf>
    <xf numFmtId="38" fontId="28" fillId="6" borderId="5" xfId="1" applyFont="1" applyFill="1" applyBorder="1" applyAlignment="1" applyProtection="1">
      <alignment horizontal="center" vertical="center" shrinkToFit="1"/>
    </xf>
    <xf numFmtId="0" fontId="28" fillId="6" borderId="12" xfId="4" applyFont="1" applyFill="1" applyBorder="1" applyAlignment="1">
      <alignment horizontal="center" vertical="center" shrinkToFit="1"/>
    </xf>
    <xf numFmtId="0" fontId="8" fillId="4" borderId="12" xfId="4" applyFont="1" applyFill="1" applyBorder="1" applyAlignment="1">
      <alignment horizontal="center" vertical="center" shrinkToFit="1"/>
    </xf>
    <xf numFmtId="0" fontId="8" fillId="3" borderId="12" xfId="4" applyFont="1" applyFill="1" applyBorder="1" applyAlignment="1">
      <alignment horizontal="center" vertical="center" shrinkToFit="1"/>
    </xf>
    <xf numFmtId="38" fontId="13" fillId="0" borderId="12" xfId="1" applyFont="1" applyBorder="1" applyAlignment="1" applyProtection="1">
      <alignment horizontal="center" vertical="center" shrinkToFit="1"/>
    </xf>
    <xf numFmtId="38" fontId="8" fillId="0" borderId="12" xfId="1" applyFont="1" applyBorder="1" applyAlignment="1" applyProtection="1">
      <alignment horizontal="center" vertical="center" shrinkToFit="1"/>
    </xf>
    <xf numFmtId="38" fontId="8" fillId="0" borderId="5" xfId="1" applyFont="1" applyBorder="1" applyAlignment="1" applyProtection="1">
      <alignment horizontal="center" vertical="center" shrinkToFit="1"/>
    </xf>
    <xf numFmtId="0" fontId="13" fillId="0" borderId="12" xfId="4" applyFont="1" applyBorder="1" applyAlignment="1">
      <alignment horizontal="center" vertical="center" shrinkToFit="1"/>
    </xf>
    <xf numFmtId="0" fontId="13" fillId="0" borderId="32" xfId="4" applyFont="1" applyBorder="1" applyAlignment="1">
      <alignment horizontal="center" vertical="center" shrinkToFit="1"/>
    </xf>
    <xf numFmtId="0" fontId="8" fillId="8" borderId="12" xfId="4" applyFont="1" applyFill="1" applyBorder="1" applyAlignment="1">
      <alignment horizontal="center" vertical="center" shrinkToFit="1"/>
    </xf>
    <xf numFmtId="0" fontId="15" fillId="8" borderId="73" xfId="4" applyFont="1" applyFill="1" applyBorder="1" applyAlignment="1">
      <alignment horizontal="center" vertical="center" shrinkToFit="1"/>
    </xf>
    <xf numFmtId="0" fontId="15" fillId="8" borderId="75" xfId="4" applyFont="1" applyFill="1" applyBorder="1" applyAlignment="1">
      <alignment horizontal="center" vertical="center" shrinkToFit="1"/>
    </xf>
    <xf numFmtId="0" fontId="15" fillId="8" borderId="48" xfId="4" applyFont="1" applyFill="1" applyBorder="1" applyAlignment="1">
      <alignment horizontal="center" vertical="center" shrinkToFit="1"/>
    </xf>
    <xf numFmtId="0" fontId="15" fillId="5" borderId="73" xfId="4" applyFont="1" applyFill="1" applyBorder="1" applyAlignment="1">
      <alignment horizontal="center" vertical="center" shrinkToFit="1"/>
    </xf>
    <xf numFmtId="0" fontId="15" fillId="5" borderId="75" xfId="4" applyFont="1" applyFill="1" applyBorder="1" applyAlignment="1">
      <alignment horizontal="center" vertical="center" shrinkToFit="1"/>
    </xf>
    <xf numFmtId="0" fontId="15" fillId="5" borderId="48" xfId="4" applyFont="1" applyFill="1" applyBorder="1" applyAlignment="1">
      <alignment horizontal="center" vertical="center" shrinkToFit="1"/>
    </xf>
    <xf numFmtId="0" fontId="13" fillId="0" borderId="13" xfId="4" applyFont="1" applyBorder="1" applyAlignment="1">
      <alignment horizontal="left" vertical="center" shrinkToFit="1"/>
    </xf>
    <xf numFmtId="0" fontId="13" fillId="0" borderId="0" xfId="4" applyFont="1" applyAlignment="1">
      <alignment horizontal="left" vertical="center" shrinkToFit="1"/>
    </xf>
    <xf numFmtId="0" fontId="13" fillId="0" borderId="35" xfId="4" applyFont="1" applyBorder="1" applyAlignment="1">
      <alignment horizontal="left" vertical="center" shrinkToFit="1"/>
    </xf>
    <xf numFmtId="0" fontId="13" fillId="0" borderId="18" xfId="4" applyFont="1" applyBorder="1" applyAlignment="1">
      <alignment horizontal="left" vertical="center" shrinkToFit="1"/>
    </xf>
    <xf numFmtId="0" fontId="13" fillId="0" borderId="41" xfId="4" applyFont="1" applyBorder="1" applyAlignment="1">
      <alignment horizontal="left" vertical="center" shrinkToFit="1"/>
    </xf>
    <xf numFmtId="0" fontId="13" fillId="0" borderId="42" xfId="4" applyFont="1" applyBorder="1" applyAlignment="1">
      <alignment horizontal="left" vertical="center" shrinkToFit="1"/>
    </xf>
    <xf numFmtId="0" fontId="12" fillId="0" borderId="0" xfId="4" applyFont="1" applyAlignment="1">
      <alignment horizontal="left" vertical="top" shrinkToFit="1"/>
    </xf>
    <xf numFmtId="0" fontId="13" fillId="0" borderId="31" xfId="4" applyFont="1" applyBorder="1" applyAlignment="1">
      <alignment horizontal="left" vertical="center" shrinkToFit="1"/>
    </xf>
    <xf numFmtId="0" fontId="8" fillId="14" borderId="12" xfId="4" applyFont="1" applyFill="1" applyBorder="1" applyAlignment="1">
      <alignment horizontal="center" vertical="center" shrinkToFit="1"/>
    </xf>
    <xf numFmtId="38" fontId="8" fillId="16" borderId="12" xfId="1" applyFont="1" applyFill="1" applyBorder="1" applyAlignment="1" applyProtection="1">
      <alignment horizontal="center" vertical="center" shrinkToFit="1"/>
      <protection locked="0"/>
    </xf>
    <xf numFmtId="38" fontId="8" fillId="16" borderId="5" xfId="1" applyFont="1" applyFill="1" applyBorder="1" applyAlignment="1" applyProtection="1">
      <alignment horizontal="center" vertical="center" shrinkToFit="1"/>
      <protection locked="0"/>
    </xf>
    <xf numFmtId="0" fontId="8" fillId="5" borderId="12" xfId="4" applyFont="1" applyFill="1" applyBorder="1" applyAlignment="1">
      <alignment horizontal="center" vertical="center" shrinkToFit="1"/>
    </xf>
    <xf numFmtId="38" fontId="8" fillId="2" borderId="12" xfId="1" applyFont="1" applyFill="1" applyBorder="1" applyAlignment="1" applyProtection="1">
      <alignment horizontal="center" vertical="center" shrinkToFit="1"/>
      <protection locked="0"/>
    </xf>
    <xf numFmtId="38" fontId="8" fillId="2" borderId="5" xfId="1" applyFont="1" applyFill="1" applyBorder="1" applyAlignment="1" applyProtection="1">
      <alignment horizontal="center" vertical="center" shrinkToFit="1"/>
      <protection locked="0"/>
    </xf>
    <xf numFmtId="0" fontId="8" fillId="21" borderId="12" xfId="4" applyFont="1" applyFill="1" applyBorder="1" applyAlignment="1">
      <alignment horizontal="center" vertical="center" shrinkToFit="1"/>
    </xf>
    <xf numFmtId="0" fontId="9" fillId="6" borderId="5" xfId="4" applyFont="1" applyFill="1" applyBorder="1" applyAlignment="1">
      <alignment horizontal="center" vertical="center" shrinkToFit="1"/>
    </xf>
    <xf numFmtId="0" fontId="9" fillId="6" borderId="37" xfId="4" applyFont="1" applyFill="1" applyBorder="1" applyAlignment="1">
      <alignment horizontal="center" vertical="center" shrinkToFit="1"/>
    </xf>
    <xf numFmtId="0" fontId="9" fillId="6" borderId="36" xfId="4" applyFont="1" applyFill="1" applyBorder="1" applyAlignment="1">
      <alignment horizontal="center" vertical="center" shrinkToFit="1"/>
    </xf>
    <xf numFmtId="38" fontId="9" fillId="6" borderId="5" xfId="1" applyFont="1" applyFill="1" applyBorder="1" applyAlignment="1" applyProtection="1">
      <alignment horizontal="center" vertical="center" shrinkToFit="1"/>
    </xf>
    <xf numFmtId="38" fontId="9" fillId="6" borderId="37" xfId="1" applyFont="1" applyFill="1" applyBorder="1" applyAlignment="1" applyProtection="1">
      <alignment horizontal="center" vertical="center" shrinkToFit="1"/>
    </xf>
    <xf numFmtId="0" fontId="13" fillId="0" borderId="66" xfId="4" applyFont="1" applyBorder="1" applyAlignment="1">
      <alignment horizontal="left" vertical="center" shrinkToFit="1"/>
    </xf>
    <xf numFmtId="0" fontId="13" fillId="0" borderId="51" xfId="4" applyFont="1" applyBorder="1" applyAlignment="1">
      <alignment horizontal="left" vertical="center" shrinkToFit="1"/>
    </xf>
    <xf numFmtId="0" fontId="13" fillId="0" borderId="76" xfId="4" applyFont="1" applyBorder="1" applyAlignment="1">
      <alignment horizontal="left" vertical="center" shrinkToFit="1"/>
    </xf>
    <xf numFmtId="0" fontId="9" fillId="6" borderId="12" xfId="4" applyFont="1" applyFill="1" applyBorder="1" applyAlignment="1">
      <alignment horizontal="center" vertical="center" shrinkToFit="1"/>
    </xf>
    <xf numFmtId="38" fontId="9" fillId="6" borderId="12" xfId="1" applyFont="1" applyFill="1" applyBorder="1" applyAlignment="1">
      <alignment horizontal="center" vertical="center" shrinkToFit="1"/>
    </xf>
    <xf numFmtId="0" fontId="9" fillId="8" borderId="12" xfId="4" applyFont="1" applyFill="1" applyBorder="1" applyAlignment="1">
      <alignment horizontal="center" vertical="center" shrinkToFit="1"/>
    </xf>
    <xf numFmtId="38" fontId="9" fillId="8" borderId="12" xfId="1" applyFont="1" applyFill="1" applyBorder="1" applyAlignment="1" applyProtection="1">
      <alignment horizontal="center" vertical="center" shrinkToFit="1"/>
    </xf>
    <xf numFmtId="0" fontId="12" fillId="6" borderId="73" xfId="4" applyFont="1" applyFill="1" applyBorder="1" applyAlignment="1">
      <alignment horizontal="center" vertical="center" shrinkToFit="1"/>
    </xf>
    <xf numFmtId="0" fontId="12" fillId="6" borderId="75" xfId="4" applyFont="1" applyFill="1" applyBorder="1" applyAlignment="1">
      <alignment horizontal="center" vertical="center" shrinkToFit="1"/>
    </xf>
    <xf numFmtId="0" fontId="12" fillId="6" borderId="48" xfId="4" applyFont="1" applyFill="1" applyBorder="1" applyAlignment="1">
      <alignment horizontal="center" vertical="center" shrinkToFit="1"/>
    </xf>
    <xf numFmtId="0" fontId="12" fillId="6" borderId="12" xfId="4" applyFont="1" applyFill="1" applyBorder="1" applyAlignment="1">
      <alignment horizontal="center" vertical="center" shrinkToFit="1"/>
    </xf>
    <xf numFmtId="0" fontId="27" fillId="0" borderId="38" xfId="4" applyFont="1" applyBorder="1" applyAlignment="1">
      <alignment horizontal="left" vertical="top" wrapText="1" shrinkToFit="1"/>
    </xf>
    <xf numFmtId="0" fontId="27" fillId="0" borderId="0" xfId="4" applyFont="1" applyAlignment="1">
      <alignment horizontal="left" vertical="top" wrapText="1" shrinkToFit="1"/>
    </xf>
    <xf numFmtId="179" fontId="13" fillId="0" borderId="12" xfId="4" applyNumberFormat="1" applyFont="1" applyBorder="1" applyAlignment="1">
      <alignment horizontal="center" vertical="center" shrinkToFit="1"/>
    </xf>
    <xf numFmtId="179" fontId="13" fillId="16" borderId="12" xfId="4" applyNumberFormat="1" applyFont="1" applyFill="1" applyBorder="1" applyAlignment="1" applyProtection="1">
      <alignment horizontal="center" vertical="center" shrinkToFit="1"/>
      <protection locked="0"/>
    </xf>
    <xf numFmtId="38" fontId="9" fillId="6" borderId="12" xfId="1" applyFont="1" applyFill="1" applyBorder="1" applyAlignment="1" applyProtection="1">
      <alignment horizontal="center" vertical="center" shrinkToFit="1"/>
    </xf>
    <xf numFmtId="179" fontId="13" fillId="0" borderId="12" xfId="4" applyNumberFormat="1" applyFont="1" applyBorder="1" applyAlignment="1" applyProtection="1">
      <alignment horizontal="center" vertical="center" shrinkToFit="1"/>
      <protection locked="0"/>
    </xf>
    <xf numFmtId="0" fontId="2" fillId="0" borderId="0" xfId="3" applyAlignment="1">
      <alignment horizontal="left" vertical="center" wrapText="1"/>
    </xf>
    <xf numFmtId="0" fontId="7" fillId="0" borderId="0" xfId="4" applyFont="1" applyAlignment="1">
      <alignment horizontal="left" vertical="top" shrinkToFit="1"/>
    </xf>
    <xf numFmtId="0" fontId="14" fillId="4" borderId="73" xfId="4" applyFont="1" applyFill="1" applyBorder="1" applyAlignment="1">
      <alignment horizontal="center" vertical="center" shrinkToFit="1"/>
    </xf>
    <xf numFmtId="0" fontId="14" fillId="4" borderId="75" xfId="4" applyFont="1" applyFill="1" applyBorder="1" applyAlignment="1">
      <alignment horizontal="center" vertical="center" shrinkToFit="1"/>
    </xf>
    <xf numFmtId="0" fontId="14" fillId="4" borderId="48" xfId="4" applyFont="1" applyFill="1" applyBorder="1" applyAlignment="1">
      <alignment horizontal="center" vertical="center" shrinkToFit="1"/>
    </xf>
    <xf numFmtId="0" fontId="2" fillId="0" borderId="18" xfId="4" applyBorder="1" applyAlignment="1">
      <alignment horizontal="left" vertical="center" shrinkToFit="1"/>
    </xf>
    <xf numFmtId="0" fontId="2" fillId="0" borderId="41" xfId="4" applyBorder="1" applyAlignment="1">
      <alignment horizontal="left" vertical="center" shrinkToFit="1"/>
    </xf>
    <xf numFmtId="0" fontId="2" fillId="0" borderId="42" xfId="4" applyBorder="1" applyAlignment="1">
      <alignment horizontal="left" vertical="center" shrinkToFit="1"/>
    </xf>
    <xf numFmtId="0" fontId="14" fillId="3" borderId="73" xfId="4" applyFont="1" applyFill="1" applyBorder="1" applyAlignment="1">
      <alignment horizontal="center" vertical="center" shrinkToFit="1"/>
    </xf>
    <xf numFmtId="0" fontId="14" fillId="3" borderId="75" xfId="4" applyFont="1" applyFill="1" applyBorder="1" applyAlignment="1">
      <alignment horizontal="center" vertical="center" shrinkToFit="1"/>
    </xf>
    <xf numFmtId="0" fontId="14" fillId="3" borderId="48" xfId="4" applyFont="1" applyFill="1" applyBorder="1" applyAlignment="1">
      <alignment horizontal="center" vertical="center" shrinkToFit="1"/>
    </xf>
    <xf numFmtId="0" fontId="2" fillId="0" borderId="13" xfId="4" applyBorder="1" applyAlignment="1">
      <alignment horizontal="left" vertical="center" shrinkToFit="1"/>
    </xf>
    <xf numFmtId="0" fontId="2" fillId="0" borderId="0" xfId="4" applyAlignment="1">
      <alignment horizontal="left" vertical="center" shrinkToFit="1"/>
    </xf>
    <xf numFmtId="0" fontId="2" fillId="0" borderId="35" xfId="4" applyBorder="1" applyAlignment="1">
      <alignment horizontal="left" vertical="center" shrinkToFit="1"/>
    </xf>
    <xf numFmtId="0" fontId="2" fillId="0" borderId="13" xfId="4" applyBorder="1" applyAlignment="1">
      <alignment horizontal="center" vertical="center" shrinkToFit="1"/>
    </xf>
    <xf numFmtId="0" fontId="4" fillId="3" borderId="12" xfId="4" applyFont="1" applyFill="1" applyBorder="1" applyAlignment="1">
      <alignment horizontal="center" vertical="center" wrapText="1" shrinkToFit="1"/>
    </xf>
    <xf numFmtId="0" fontId="4" fillId="3" borderId="12" xfId="4" applyFont="1" applyFill="1" applyBorder="1" applyAlignment="1">
      <alignment horizontal="center" vertical="center" shrinkToFit="1"/>
    </xf>
    <xf numFmtId="179" fontId="2" fillId="2" borderId="12" xfId="4" applyNumberFormat="1" applyFill="1" applyBorder="1" applyAlignment="1">
      <alignment horizontal="center" vertical="center" shrinkToFit="1"/>
    </xf>
    <xf numFmtId="0" fontId="2" fillId="0" borderId="12" xfId="4" applyBorder="1" applyAlignment="1">
      <alignment horizontal="center" vertical="center" wrapText="1" shrinkToFit="1"/>
    </xf>
    <xf numFmtId="179" fontId="2" fillId="0" borderId="36" xfId="4" applyNumberFormat="1" applyBorder="1" applyAlignment="1">
      <alignment horizontal="right" vertical="center" shrinkToFit="1"/>
    </xf>
    <xf numFmtId="0" fontId="4" fillId="4" borderId="5" xfId="4" applyFont="1" applyFill="1" applyBorder="1" applyAlignment="1">
      <alignment horizontal="center" vertical="center" shrinkToFit="1"/>
    </xf>
    <xf numFmtId="0" fontId="4" fillId="4" borderId="37" xfId="4" applyFont="1" applyFill="1" applyBorder="1" applyAlignment="1">
      <alignment horizontal="center" vertical="center" shrinkToFit="1"/>
    </xf>
    <xf numFmtId="0" fontId="4" fillId="4" borderId="36" xfId="4" applyFont="1" applyFill="1" applyBorder="1" applyAlignment="1">
      <alignment horizontal="center" vertical="center" shrinkToFit="1"/>
    </xf>
    <xf numFmtId="0" fontId="2" fillId="0" borderId="17" xfId="4" applyBorder="1" applyAlignment="1">
      <alignment horizontal="left" vertical="center" shrinkToFit="1"/>
    </xf>
    <xf numFmtId="0" fontId="2" fillId="0" borderId="38" xfId="4" applyBorder="1" applyAlignment="1">
      <alignment horizontal="left" vertical="center" shrinkToFit="1"/>
    </xf>
    <xf numFmtId="0" fontId="2" fillId="0" borderId="39" xfId="4" applyBorder="1" applyAlignment="1">
      <alignment horizontal="left" vertical="center" shrinkToFit="1"/>
    </xf>
    <xf numFmtId="0" fontId="2" fillId="0" borderId="37" xfId="4" applyBorder="1" applyAlignment="1">
      <alignment horizontal="center" vertical="center" shrinkToFit="1"/>
    </xf>
    <xf numFmtId="0" fontId="4" fillId="13" borderId="12" xfId="4" applyFont="1" applyFill="1" applyBorder="1" applyAlignment="1">
      <alignment horizontal="center" vertical="center" shrinkToFit="1"/>
    </xf>
    <xf numFmtId="0" fontId="4" fillId="6" borderId="17" xfId="4" applyFont="1" applyFill="1" applyBorder="1" applyAlignment="1">
      <alignment horizontal="center" vertical="center" shrinkToFit="1"/>
    </xf>
    <xf numFmtId="0" fontId="4" fillId="6" borderId="38" xfId="4" applyFont="1" applyFill="1" applyBorder="1" applyAlignment="1">
      <alignment horizontal="center" vertical="center" shrinkToFit="1"/>
    </xf>
    <xf numFmtId="0" fontId="4" fillId="6" borderId="18" xfId="4" applyFont="1" applyFill="1" applyBorder="1" applyAlignment="1">
      <alignment horizontal="center" vertical="center" shrinkToFit="1"/>
    </xf>
    <xf numFmtId="0" fontId="4" fillId="6" borderId="41" xfId="4" applyFont="1" applyFill="1" applyBorder="1" applyAlignment="1">
      <alignment horizontal="center" vertical="center" shrinkToFit="1"/>
    </xf>
    <xf numFmtId="182" fontId="2" fillId="0" borderId="12" xfId="4" applyNumberFormat="1" applyBorder="1" applyAlignment="1">
      <alignment horizontal="center" vertical="center" shrinkToFit="1"/>
    </xf>
    <xf numFmtId="38" fontId="2" fillId="0" borderId="12" xfId="1" applyFont="1" applyBorder="1" applyAlignment="1">
      <alignment horizontal="center" vertical="center" shrinkToFit="1"/>
    </xf>
    <xf numFmtId="0" fontId="2" fillId="0" borderId="12" xfId="4" applyBorder="1" applyAlignment="1">
      <alignment horizontal="center" vertical="center" shrinkToFit="1"/>
    </xf>
    <xf numFmtId="0" fontId="2" fillId="6" borderId="12" xfId="4" applyFill="1" applyBorder="1" applyAlignment="1">
      <alignment horizontal="center" vertical="center" wrapText="1" shrinkToFit="1"/>
    </xf>
    <xf numFmtId="0" fontId="2" fillId="6" borderId="12" xfId="4" applyFill="1" applyBorder="1" applyAlignment="1">
      <alignment horizontal="center" vertical="center" shrinkToFit="1"/>
    </xf>
    <xf numFmtId="38" fontId="4" fillId="0" borderId="12" xfId="1" applyFont="1" applyFill="1" applyBorder="1" applyAlignment="1" applyProtection="1">
      <alignment horizontal="center" vertical="center" shrinkToFit="1"/>
      <protection locked="0"/>
    </xf>
    <xf numFmtId="0" fontId="2" fillId="0" borderId="5" xfId="4" applyBorder="1" applyAlignment="1">
      <alignment horizontal="center" vertical="center" shrinkToFit="1"/>
    </xf>
    <xf numFmtId="0" fontId="2" fillId="0" borderId="36" xfId="4" applyBorder="1" applyAlignment="1">
      <alignment horizontal="center" vertical="center" shrinkToFit="1"/>
    </xf>
    <xf numFmtId="178" fontId="2" fillId="16" borderId="12" xfId="4" applyNumberFormat="1" applyFill="1" applyBorder="1" applyAlignment="1" applyProtection="1">
      <alignment horizontal="center" vertical="center" shrinkToFit="1"/>
      <protection locked="0"/>
    </xf>
    <xf numFmtId="0" fontId="2" fillId="0" borderId="66" xfId="4" applyBorder="1" applyAlignment="1">
      <alignment horizontal="left" vertical="center" shrinkToFit="1"/>
    </xf>
    <xf numFmtId="0" fontId="2" fillId="0" borderId="51" xfId="4" applyBorder="1" applyAlignment="1">
      <alignment horizontal="left" vertical="center" shrinkToFit="1"/>
    </xf>
    <xf numFmtId="0" fontId="2" fillId="0" borderId="76" xfId="4" applyBorder="1" applyAlignment="1">
      <alignment horizontal="left" vertical="center" shrinkToFit="1"/>
    </xf>
    <xf numFmtId="0" fontId="14" fillId="14" borderId="73" xfId="4" applyFont="1" applyFill="1" applyBorder="1" applyAlignment="1">
      <alignment horizontal="center" vertical="center" shrinkToFit="1"/>
    </xf>
    <xf numFmtId="0" fontId="14" fillId="14" borderId="75" xfId="4" applyFont="1" applyFill="1" applyBorder="1" applyAlignment="1">
      <alignment horizontal="center" vertical="center" shrinkToFit="1"/>
    </xf>
    <xf numFmtId="0" fontId="14" fillId="14" borderId="48" xfId="4" applyFont="1" applyFill="1" applyBorder="1" applyAlignment="1">
      <alignment horizontal="center" vertical="center" shrinkToFit="1"/>
    </xf>
    <xf numFmtId="0" fontId="4" fillId="15" borderId="12" xfId="4" applyFont="1" applyFill="1" applyBorder="1" applyAlignment="1">
      <alignment horizontal="center" vertical="center" wrapText="1" shrinkToFit="1"/>
    </xf>
    <xf numFmtId="0" fontId="4" fillId="15" borderId="12" xfId="4" applyFont="1" applyFill="1" applyBorder="1" applyAlignment="1">
      <alignment horizontal="center" vertical="center" shrinkToFit="1"/>
    </xf>
    <xf numFmtId="179" fontId="2" fillId="0" borderId="12" xfId="4" applyNumberFormat="1" applyBorder="1" applyAlignment="1">
      <alignment horizontal="center" vertical="center" shrinkToFit="1"/>
    </xf>
    <xf numFmtId="185" fontId="2" fillId="16" borderId="12" xfId="2" applyNumberFormat="1" applyFont="1" applyFill="1" applyBorder="1" applyAlignment="1" applyProtection="1">
      <alignment horizontal="center" vertical="center" shrinkToFit="1"/>
      <protection locked="0"/>
    </xf>
    <xf numFmtId="0" fontId="2" fillId="0" borderId="34" xfId="3" applyBorder="1" applyAlignment="1">
      <alignment horizontal="center" vertical="center"/>
    </xf>
    <xf numFmtId="179" fontId="2" fillId="0" borderId="31" xfId="4" applyNumberFormat="1" applyBorder="1" applyAlignment="1">
      <alignment horizontal="left" vertical="center" shrinkToFit="1"/>
    </xf>
    <xf numFmtId="179" fontId="2" fillId="0" borderId="0" xfId="4" applyNumberFormat="1" applyAlignment="1">
      <alignment horizontal="left" vertical="center" shrinkToFit="1"/>
    </xf>
    <xf numFmtId="0" fontId="4" fillId="14" borderId="12" xfId="4" applyFont="1" applyFill="1" applyBorder="1" applyAlignment="1">
      <alignment horizontal="center" vertical="center" wrapText="1" shrinkToFit="1"/>
    </xf>
    <xf numFmtId="0" fontId="4" fillId="14" borderId="12" xfId="4" applyFont="1" applyFill="1" applyBorder="1" applyAlignment="1">
      <alignment horizontal="center" vertical="center" shrinkToFit="1"/>
    </xf>
    <xf numFmtId="0" fontId="2" fillId="0" borderId="0" xfId="3" applyAlignment="1">
      <alignment horizontal="center" vertical="center"/>
    </xf>
    <xf numFmtId="38" fontId="2" fillId="0" borderId="0" xfId="1" applyFont="1" applyBorder="1" applyAlignment="1">
      <alignment horizontal="center" vertical="center"/>
    </xf>
    <xf numFmtId="0" fontId="11" fillId="0" borderId="49" xfId="4" applyFont="1" applyBorder="1" applyAlignment="1">
      <alignment horizontal="left" vertical="center" shrinkToFit="1"/>
    </xf>
    <xf numFmtId="0" fontId="11" fillId="0" borderId="0" xfId="4" applyFont="1" applyAlignment="1">
      <alignment horizontal="left" vertical="center" shrinkToFit="1"/>
    </xf>
    <xf numFmtId="0" fontId="11" fillId="0" borderId="24" xfId="4" applyFont="1" applyBorder="1" applyAlignment="1">
      <alignment horizontal="left" vertical="center" shrinkToFit="1"/>
    </xf>
    <xf numFmtId="0" fontId="13" fillId="0" borderId="49" xfId="4" applyFont="1" applyBorder="1" applyAlignment="1">
      <alignment horizontal="left" vertical="center" shrinkToFit="1"/>
    </xf>
    <xf numFmtId="0" fontId="13" fillId="0" borderId="24" xfId="4" applyFont="1" applyBorder="1" applyAlignment="1">
      <alignment horizontal="left" vertical="center" shrinkToFit="1"/>
    </xf>
    <xf numFmtId="0" fontId="11" fillId="0" borderId="44" xfId="4" applyFont="1" applyBorder="1" applyAlignment="1">
      <alignment horizontal="left" vertical="center" shrinkToFit="1"/>
    </xf>
    <xf numFmtId="0" fontId="11" fillId="0" borderId="31" xfId="4" applyFont="1" applyBorder="1" applyAlignment="1">
      <alignment horizontal="left" vertical="center" shrinkToFit="1"/>
    </xf>
    <xf numFmtId="0" fontId="11" fillId="0" borderId="53" xfId="4" applyFont="1" applyBorder="1" applyAlignment="1">
      <alignment horizontal="left" vertical="center" shrinkToFit="1"/>
    </xf>
    <xf numFmtId="0" fontId="13" fillId="0" borderId="41" xfId="3" applyFont="1" applyBorder="1" applyAlignment="1">
      <alignment horizontal="center" vertical="center"/>
    </xf>
    <xf numFmtId="38" fontId="13" fillId="0" borderId="12" xfId="1" applyFont="1" applyBorder="1" applyAlignment="1">
      <alignment horizontal="center" vertical="center" shrinkToFit="1"/>
    </xf>
    <xf numFmtId="0" fontId="15" fillId="14" borderId="73" xfId="4" applyFont="1" applyFill="1" applyBorder="1" applyAlignment="1">
      <alignment horizontal="center" vertical="center" shrinkToFit="1"/>
    </xf>
    <xf numFmtId="0" fontId="15" fillId="14" borderId="75" xfId="4" applyFont="1" applyFill="1" applyBorder="1" applyAlignment="1">
      <alignment horizontal="center" vertical="center" shrinkToFit="1"/>
    </xf>
    <xf numFmtId="0" fontId="15" fillId="14" borderId="48" xfId="4" applyFont="1" applyFill="1" applyBorder="1" applyAlignment="1">
      <alignment horizontal="center" vertical="center" shrinkToFit="1"/>
    </xf>
    <xf numFmtId="0" fontId="13" fillId="0" borderId="50" xfId="4" applyFont="1" applyBorder="1" applyAlignment="1">
      <alignment horizontal="left" vertical="center" shrinkToFit="1"/>
    </xf>
    <xf numFmtId="0" fontId="13" fillId="0" borderId="52" xfId="4" applyFont="1" applyBorder="1" applyAlignment="1">
      <alignment horizontal="left" vertical="center" shrinkToFit="1"/>
    </xf>
    <xf numFmtId="38" fontId="8" fillId="0" borderId="12" xfId="1" applyFont="1" applyBorder="1" applyAlignment="1">
      <alignment horizontal="center" vertical="center" shrinkToFit="1"/>
    </xf>
    <xf numFmtId="0" fontId="9" fillId="3" borderId="12" xfId="4" applyFont="1" applyFill="1" applyBorder="1" applyAlignment="1">
      <alignment horizontal="center" vertical="center" shrinkToFit="1"/>
    </xf>
    <xf numFmtId="0" fontId="9" fillId="14" borderId="12" xfId="4" applyFont="1" applyFill="1" applyBorder="1" applyAlignment="1">
      <alignment horizontal="center" vertical="center" shrinkToFit="1"/>
    </xf>
    <xf numFmtId="38" fontId="9" fillId="14" borderId="12" xfId="1" applyFont="1" applyFill="1" applyBorder="1" applyAlignment="1">
      <alignment horizontal="center" vertical="center" shrinkToFit="1"/>
    </xf>
    <xf numFmtId="0" fontId="10" fillId="0" borderId="0" xfId="4" applyFont="1" applyAlignment="1">
      <alignment horizontal="left" vertical="center" shrinkToFit="1"/>
    </xf>
    <xf numFmtId="0" fontId="13" fillId="0" borderId="66" xfId="4" applyFont="1" applyBorder="1" applyAlignment="1">
      <alignment horizontal="left" vertical="center" wrapText="1" shrinkToFit="1"/>
    </xf>
    <xf numFmtId="0" fontId="9" fillId="5" borderId="12" xfId="4" applyFont="1" applyFill="1" applyBorder="1" applyAlignment="1">
      <alignment horizontal="center" vertical="center" shrinkToFit="1"/>
    </xf>
    <xf numFmtId="0" fontId="9" fillId="4" borderId="12" xfId="4" applyFont="1" applyFill="1" applyBorder="1" applyAlignment="1">
      <alignment horizontal="center" vertical="center" shrinkToFit="1"/>
    </xf>
    <xf numFmtId="0" fontId="8" fillId="0" borderId="17" xfId="3" applyFont="1" applyBorder="1" applyAlignment="1">
      <alignment horizontal="left" vertical="center" wrapText="1"/>
    </xf>
    <xf numFmtId="0" fontId="8" fillId="0" borderId="38" xfId="3" applyFont="1" applyBorder="1" applyAlignment="1">
      <alignment horizontal="left" vertical="center" wrapText="1"/>
    </xf>
    <xf numFmtId="0" fontId="8" fillId="0" borderId="39" xfId="3" applyFont="1" applyBorder="1" applyAlignment="1">
      <alignment horizontal="left" vertical="center" wrapText="1"/>
    </xf>
    <xf numFmtId="0" fontId="8" fillId="0" borderId="13" xfId="3" applyFont="1" applyBorder="1" applyAlignment="1">
      <alignment horizontal="left" vertical="center" wrapText="1"/>
    </xf>
    <xf numFmtId="0" fontId="8" fillId="0" borderId="0" xfId="3" applyFont="1" applyAlignment="1">
      <alignment horizontal="left" vertical="center" wrapText="1"/>
    </xf>
    <xf numFmtId="0" fontId="8" fillId="0" borderId="35" xfId="3" applyFont="1" applyBorder="1" applyAlignment="1">
      <alignment horizontal="left" vertical="center" wrapText="1"/>
    </xf>
    <xf numFmtId="0" fontId="8" fillId="0" borderId="18" xfId="3" applyFont="1" applyBorder="1" applyAlignment="1">
      <alignment horizontal="left" vertical="center" wrapText="1"/>
    </xf>
    <xf numFmtId="0" fontId="8" fillId="0" borderId="41" xfId="3" applyFont="1" applyBorder="1" applyAlignment="1">
      <alignment horizontal="left" vertical="center" wrapText="1"/>
    </xf>
    <xf numFmtId="0" fontId="8" fillId="0" borderId="42" xfId="3" applyFont="1" applyBorder="1" applyAlignment="1">
      <alignment horizontal="left" vertical="center" wrapText="1"/>
    </xf>
    <xf numFmtId="0" fontId="12" fillId="0" borderId="0" xfId="4" applyFont="1" applyAlignment="1">
      <alignment horizontal="left" vertical="center" shrinkToFit="1"/>
    </xf>
    <xf numFmtId="0" fontId="13" fillId="0" borderId="12" xfId="3" applyFont="1" applyBorder="1" applyAlignment="1">
      <alignment horizontal="center" vertical="center" shrinkToFit="1"/>
    </xf>
    <xf numFmtId="0" fontId="13" fillId="0" borderId="0" xfId="3" applyFont="1" applyAlignment="1">
      <alignment horizontal="center" vertical="center"/>
    </xf>
    <xf numFmtId="0" fontId="46" fillId="0" borderId="13" xfId="3" applyFont="1" applyBorder="1" applyAlignment="1">
      <alignment horizontal="center" vertical="center"/>
    </xf>
    <xf numFmtId="0" fontId="13" fillId="0" borderId="12" xfId="4" applyFont="1" applyBorder="1" applyAlignment="1">
      <alignment horizontal="center" vertical="center" wrapText="1" shrinkToFit="1"/>
    </xf>
    <xf numFmtId="0" fontId="47" fillId="0" borderId="0" xfId="4" applyFont="1" applyAlignment="1">
      <alignment horizontal="left" vertical="top" wrapText="1" shrinkToFit="1"/>
    </xf>
    <xf numFmtId="0" fontId="47" fillId="6" borderId="12" xfId="3" applyFont="1" applyFill="1" applyBorder="1" applyAlignment="1">
      <alignment horizontal="center" vertical="center" wrapText="1"/>
    </xf>
    <xf numFmtId="0" fontId="47" fillId="6" borderId="12" xfId="3" applyFont="1" applyFill="1" applyBorder="1" applyAlignment="1">
      <alignment horizontal="center" vertical="center"/>
    </xf>
    <xf numFmtId="0" fontId="13" fillId="0" borderId="12" xfId="3" applyFont="1" applyBorder="1" applyAlignment="1">
      <alignment horizontal="center" vertical="center"/>
    </xf>
    <xf numFmtId="0" fontId="8" fillId="0" borderId="5" xfId="3" applyFont="1" applyBorder="1" applyAlignment="1">
      <alignment horizontal="center" vertical="center"/>
    </xf>
    <xf numFmtId="0" fontId="8" fillId="0" borderId="37" xfId="3" applyFont="1" applyBorder="1" applyAlignment="1">
      <alignment horizontal="center" vertical="center"/>
    </xf>
    <xf numFmtId="0" fontId="8" fillId="0" borderId="36" xfId="3" applyFont="1" applyBorder="1" applyAlignment="1">
      <alignment horizontal="center" vertical="center"/>
    </xf>
    <xf numFmtId="0" fontId="13" fillId="0" borderId="23" xfId="4" applyFont="1" applyBorder="1" applyAlignment="1">
      <alignment horizontal="center" vertical="center" shrinkToFit="1"/>
    </xf>
    <xf numFmtId="0" fontId="13" fillId="0" borderId="36" xfId="4" applyFont="1" applyBorder="1" applyAlignment="1">
      <alignment horizontal="center" vertical="center" shrinkToFit="1"/>
    </xf>
    <xf numFmtId="176" fontId="13" fillId="0" borderId="12" xfId="3" applyNumberFormat="1" applyFont="1" applyBorder="1" applyAlignment="1">
      <alignment horizontal="center" vertical="center"/>
    </xf>
    <xf numFmtId="49" fontId="13" fillId="5" borderId="4" xfId="4" applyNumberFormat="1" applyFont="1" applyFill="1" applyBorder="1" applyAlignment="1">
      <alignment horizontal="center" vertical="center" wrapText="1" shrinkToFit="1"/>
    </xf>
    <xf numFmtId="49" fontId="13" fillId="5" borderId="12" xfId="4" applyNumberFormat="1" applyFont="1" applyFill="1" applyBorder="1" applyAlignment="1">
      <alignment horizontal="center" vertical="center" shrinkToFit="1"/>
    </xf>
    <xf numFmtId="49" fontId="13" fillId="0" borderId="4" xfId="4" applyNumberFormat="1" applyFont="1" applyBorder="1" applyAlignment="1">
      <alignment horizontal="center" vertical="center" shrinkToFit="1"/>
    </xf>
    <xf numFmtId="49" fontId="13" fillId="0" borderId="12" xfId="4" applyNumberFormat="1" applyFont="1" applyBorder="1" applyAlignment="1">
      <alignment horizontal="center" vertical="center" shrinkToFit="1"/>
    </xf>
    <xf numFmtId="49" fontId="13" fillId="0" borderId="4" xfId="4" applyNumberFormat="1" applyFont="1" applyBorder="1" applyAlignment="1">
      <alignment horizontal="center" vertical="center" wrapText="1" shrinkToFit="1"/>
    </xf>
    <xf numFmtId="0" fontId="13" fillId="0" borderId="22" xfId="4" applyFont="1" applyBorder="1" applyAlignment="1">
      <alignment horizontal="center" vertical="center" shrinkToFit="1"/>
    </xf>
    <xf numFmtId="0" fontId="13" fillId="0" borderId="33" xfId="4" applyFont="1" applyBorder="1" applyAlignment="1">
      <alignment horizontal="center" vertical="center" shrinkToFit="1"/>
    </xf>
    <xf numFmtId="0" fontId="13" fillId="6" borderId="5" xfId="3" applyFont="1" applyFill="1" applyBorder="1" applyAlignment="1">
      <alignment horizontal="center" vertical="center" shrinkToFit="1"/>
    </xf>
    <xf numFmtId="0" fontId="13" fillId="6" borderId="37" xfId="3" applyFont="1" applyFill="1" applyBorder="1" applyAlignment="1">
      <alignment horizontal="center" vertical="center" shrinkToFit="1"/>
    </xf>
    <xf numFmtId="0" fontId="13" fillId="6" borderId="36" xfId="3" applyFont="1" applyFill="1" applyBorder="1" applyAlignment="1">
      <alignment horizontal="center" vertical="center" shrinkToFit="1"/>
    </xf>
    <xf numFmtId="184" fontId="13" fillId="2" borderId="14" xfId="4" applyNumberFormat="1" applyFont="1" applyFill="1" applyBorder="1" applyAlignment="1">
      <alignment horizontal="center" vertical="center" wrapText="1" shrinkToFit="1"/>
    </xf>
    <xf numFmtId="184" fontId="13" fillId="2" borderId="60" xfId="4" applyNumberFormat="1" applyFont="1" applyFill="1" applyBorder="1" applyAlignment="1">
      <alignment horizontal="center" vertical="center" wrapText="1" shrinkToFit="1"/>
    </xf>
    <xf numFmtId="49" fontId="13" fillId="5" borderId="3" xfId="4" applyNumberFormat="1" applyFont="1" applyFill="1" applyBorder="1" applyAlignment="1">
      <alignment horizontal="center" vertical="center" shrinkToFit="1"/>
    </xf>
    <xf numFmtId="49" fontId="13" fillId="5" borderId="10" xfId="4" applyNumberFormat="1" applyFont="1" applyFill="1" applyBorder="1" applyAlignment="1">
      <alignment horizontal="center" vertical="center" shrinkToFit="1"/>
    </xf>
    <xf numFmtId="49" fontId="13" fillId="0" borderId="1" xfId="4" applyNumberFormat="1" applyFont="1" applyBorder="1" applyAlignment="1">
      <alignment horizontal="center" vertical="center" shrinkToFit="1"/>
    </xf>
    <xf numFmtId="49" fontId="13" fillId="0" borderId="47" xfId="4" applyNumberFormat="1" applyFont="1" applyBorder="1" applyAlignment="1">
      <alignment horizontal="center" vertical="center" shrinkToFit="1"/>
    </xf>
    <xf numFmtId="49" fontId="13" fillId="0" borderId="63" xfId="4" applyNumberFormat="1" applyFont="1" applyBorder="1" applyAlignment="1">
      <alignment horizontal="center" vertical="center" shrinkToFit="1"/>
    </xf>
  </cellXfs>
  <cellStyles count="15">
    <cellStyle name="パーセント" xfId="2" builtinId="5"/>
    <cellStyle name="パーセント 2" xfId="9" xr:uid="{00000000-0005-0000-0000-000001000000}"/>
    <cellStyle name="パーセント 2 2" xfId="14" xr:uid="{542BA54C-6049-4265-A3FC-EDBDAE3DEDA6}"/>
    <cellStyle name="パーセント 3" xfId="12" xr:uid="{34126EA6-FEA3-422D-866F-E7B3ADCF3017}"/>
    <cellStyle name="桁区切り" xfId="1" builtinId="6"/>
    <cellStyle name="桁区切り 2" xfId="5" xr:uid="{00000000-0005-0000-0000-000003000000}"/>
    <cellStyle name="桁区切り 3" xfId="8" xr:uid="{00000000-0005-0000-0000-000004000000}"/>
    <cellStyle name="桁区切り 4" xfId="11" xr:uid="{00000000-0005-0000-0000-000005000000}"/>
    <cellStyle name="標準" xfId="0" builtinId="0"/>
    <cellStyle name="標準 2" xfId="7" xr:uid="{00000000-0005-0000-0000-000007000000}"/>
    <cellStyle name="標準 2 2" xfId="13" xr:uid="{07C2E826-27CB-42CE-BCAA-5D5D7E637F23}"/>
    <cellStyle name="標準 3" xfId="10" xr:uid="{00000000-0005-0000-0000-000008000000}"/>
    <cellStyle name="標準_1D" xfId="3" xr:uid="{00000000-0005-0000-0000-000009000000}"/>
    <cellStyle name="標準_4C" xfId="4" xr:uid="{00000000-0005-0000-0000-00000A000000}"/>
    <cellStyle name="標準_64" xfId="6" xr:uid="{00000000-0005-0000-0000-00000B000000}"/>
  </cellStyles>
  <dxfs count="12">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5050"/>
        </patternFill>
      </fill>
    </dxf>
    <dxf>
      <fill>
        <patternFill>
          <bgColor rgb="FFFF7C80"/>
        </patternFill>
      </fill>
    </dxf>
    <dxf>
      <fill>
        <patternFill>
          <bgColor rgb="FFFF0000"/>
        </patternFill>
      </fill>
    </dxf>
    <dxf>
      <fill>
        <patternFill>
          <bgColor rgb="FFFF0000"/>
        </patternFill>
      </fill>
    </dxf>
  </dxfs>
  <tableStyles count="0" defaultTableStyle="TableStyleMedium2" defaultPivotStyle="PivotStyleLight16"/>
  <colors>
    <mruColors>
      <color rgb="FFFF9999"/>
      <color rgb="FFFF0000"/>
      <color rgb="FFFF7C80"/>
      <color rgb="FFFF5050"/>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467672420712854"/>
          <c:y val="0.11193970524415958"/>
          <c:w val="0.69623403351946078"/>
          <c:h val="0.73686617025774026"/>
        </c:manualLayout>
      </c:layout>
      <c:barChart>
        <c:barDir val="col"/>
        <c:grouping val="stacked"/>
        <c:varyColors val="0"/>
        <c:ser>
          <c:idx val="2"/>
          <c:order val="0"/>
          <c:tx>
            <c:strRef>
              <c:f>③決算書サマリBS!$S$10</c:f>
              <c:strCache>
                <c:ptCount val="1"/>
                <c:pt idx="0">
                  <c:v>純資産</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③決算書サマリBS!$T$10:$U$10</c:f>
              <c:numCache>
                <c:formatCode>#,##0;"▲ "#,##0</c:formatCode>
                <c:ptCount val="2"/>
                <c:pt idx="1">
                  <c:v>0</c:v>
                </c:pt>
              </c:numCache>
            </c:numRef>
          </c:val>
          <c:extLst>
            <c:ext xmlns:c16="http://schemas.microsoft.com/office/drawing/2014/chart" uri="{C3380CC4-5D6E-409C-BE32-E72D297353CC}">
              <c16:uniqueId val="{00000000-2DDC-492E-B380-143EB4C90558}"/>
            </c:ext>
          </c:extLst>
        </c:ser>
        <c:ser>
          <c:idx val="1"/>
          <c:order val="1"/>
          <c:tx>
            <c:strRef>
              <c:f>③決算書サマリBS!$S$9</c:f>
              <c:strCache>
                <c:ptCount val="1"/>
                <c:pt idx="0">
                  <c:v>固定負債</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③決算書サマリBS!$T$9:$U$9</c:f>
              <c:numCache>
                <c:formatCode>#,##0;"▲ "#,##0</c:formatCode>
                <c:ptCount val="2"/>
                <c:pt idx="1">
                  <c:v>0</c:v>
                </c:pt>
              </c:numCache>
            </c:numRef>
          </c:val>
          <c:extLst>
            <c:ext xmlns:c16="http://schemas.microsoft.com/office/drawing/2014/chart" uri="{C3380CC4-5D6E-409C-BE32-E72D297353CC}">
              <c16:uniqueId val="{00000001-2DDC-492E-B380-143EB4C90558}"/>
            </c:ext>
          </c:extLst>
        </c:ser>
        <c:ser>
          <c:idx val="0"/>
          <c:order val="2"/>
          <c:tx>
            <c:strRef>
              <c:f>③決算書サマリBS!$S$8</c:f>
              <c:strCache>
                <c:ptCount val="1"/>
                <c:pt idx="0">
                  <c:v>流動負債</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③決算書サマリBS!$T$8:$U$8</c:f>
              <c:numCache>
                <c:formatCode>#,##0;"▲ "#,##0</c:formatCode>
                <c:ptCount val="2"/>
                <c:pt idx="1">
                  <c:v>0</c:v>
                </c:pt>
              </c:numCache>
            </c:numRef>
          </c:val>
          <c:extLst>
            <c:ext xmlns:c16="http://schemas.microsoft.com/office/drawing/2014/chart" uri="{C3380CC4-5D6E-409C-BE32-E72D297353CC}">
              <c16:uniqueId val="{00000002-2DDC-492E-B380-143EB4C90558}"/>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3-2DDC-492E-B380-143EB4C90558}"/>
            </c:ext>
          </c:extLst>
        </c:ser>
        <c:ser>
          <c:idx val="4"/>
          <c:order val="4"/>
          <c:tx>
            <c:strRef>
              <c:f>③決算書サマリBS!$S$6</c:f>
              <c:strCache>
                <c:ptCount val="1"/>
                <c:pt idx="0">
                  <c:v>固定資産</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③決算書サマリBS!$T$6:$U$6</c:f>
              <c:numCache>
                <c:formatCode>General</c:formatCode>
                <c:ptCount val="2"/>
                <c:pt idx="0" formatCode="#,##0;&quot;▲ &quot;#,##0">
                  <c:v>0</c:v>
                </c:pt>
              </c:numCache>
            </c:numRef>
          </c:val>
          <c:extLst>
            <c:ext xmlns:c16="http://schemas.microsoft.com/office/drawing/2014/chart" uri="{C3380CC4-5D6E-409C-BE32-E72D297353CC}">
              <c16:uniqueId val="{00000004-2DDC-492E-B380-143EB4C90558}"/>
            </c:ext>
          </c:extLst>
        </c:ser>
        <c:ser>
          <c:idx val="3"/>
          <c:order val="5"/>
          <c:tx>
            <c:strRef>
              <c:f>③決算書サマリBS!$S$5</c:f>
              <c:strCache>
                <c:ptCount val="1"/>
                <c:pt idx="0">
                  <c:v>流動資産</c:v>
                </c:pt>
              </c:strCache>
            </c:strRef>
          </c:tx>
          <c:spPr>
            <a:solidFill>
              <a:schemeClr val="accent4"/>
            </a:solidFill>
            <a:ln>
              <a:noFill/>
            </a:ln>
            <a:effectLst/>
          </c:spPr>
          <c:invertIfNegative val="0"/>
          <c:dPt>
            <c:idx val="0"/>
            <c:invertIfNegative val="0"/>
            <c:bubble3D val="0"/>
            <c:extLst>
              <c:ext xmlns:c16="http://schemas.microsoft.com/office/drawing/2014/chart" uri="{C3380CC4-5D6E-409C-BE32-E72D297353CC}">
                <c16:uniqueId val="{00000005-2DDC-492E-B380-143EB4C90558}"/>
              </c:ext>
            </c:extLst>
          </c:dPt>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③決算書サマリBS!$T$5:$U$5</c:f>
              <c:numCache>
                <c:formatCode>General</c:formatCode>
                <c:ptCount val="2"/>
                <c:pt idx="0" formatCode="#,##0;&quot;▲ &quot;#,##0">
                  <c:v>0</c:v>
                </c:pt>
              </c:numCache>
            </c:numRef>
          </c:val>
          <c:extLst>
            <c:ext xmlns:c16="http://schemas.microsoft.com/office/drawing/2014/chart" uri="{C3380CC4-5D6E-409C-BE32-E72D297353CC}">
              <c16:uniqueId val="{00000006-2DDC-492E-B380-143EB4C90558}"/>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legend>
    <c:plotVisOnly val="1"/>
    <c:dispBlanksAs val="gap"/>
    <c:showDLblsOverMax val="0"/>
  </c:chart>
  <c:spPr>
    <a:solidFill>
      <a:schemeClr val="bg1"/>
    </a:solidFill>
    <a:ln w="38100" cap="flat" cmpd="sng" algn="ctr">
      <a:solidFill>
        <a:srgbClr val="002060"/>
      </a:solidFill>
      <a:round/>
    </a:ln>
    <a:effectLst/>
  </c:spPr>
  <c:txPr>
    <a:bodyPr/>
    <a:lstStyle/>
    <a:p>
      <a:pPr>
        <a:defRPr sz="1400" b="1">
          <a:latin typeface="+mn-ea"/>
          <a:ea typeface="+mn-ea"/>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744262020438935"/>
          <c:y val="0.11193971145123877"/>
          <c:w val="0.69623403351946078"/>
          <c:h val="0.73686617025774026"/>
        </c:manualLayout>
      </c:layout>
      <c:barChart>
        <c:barDir val="col"/>
        <c:grouping val="stacked"/>
        <c:varyColors val="0"/>
        <c:ser>
          <c:idx val="2"/>
          <c:order val="0"/>
          <c:tx>
            <c:strRef>
              <c:f>③決算書サマリBS!$W$10</c:f>
              <c:strCache>
                <c:ptCount val="1"/>
                <c:pt idx="0">
                  <c:v>純資産</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③決算書サマリBS!$X$10:$Y$10</c:f>
              <c:numCache>
                <c:formatCode>#,##0;"▲ "#,##0</c:formatCode>
                <c:ptCount val="2"/>
                <c:pt idx="1">
                  <c:v>0</c:v>
                </c:pt>
              </c:numCache>
            </c:numRef>
          </c:val>
          <c:extLst>
            <c:ext xmlns:c16="http://schemas.microsoft.com/office/drawing/2014/chart" uri="{C3380CC4-5D6E-409C-BE32-E72D297353CC}">
              <c16:uniqueId val="{00000000-325C-4A4D-A156-1F84F29186CE}"/>
            </c:ext>
          </c:extLst>
        </c:ser>
        <c:ser>
          <c:idx val="1"/>
          <c:order val="1"/>
          <c:tx>
            <c:strRef>
              <c:f>③決算書サマリBS!$W$9</c:f>
              <c:strCache>
                <c:ptCount val="1"/>
                <c:pt idx="0">
                  <c:v>固定負債</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③決算書サマリBS!$X$9:$Y$9</c:f>
              <c:numCache>
                <c:formatCode>#,##0;"▲ "#,##0</c:formatCode>
                <c:ptCount val="2"/>
                <c:pt idx="1">
                  <c:v>0</c:v>
                </c:pt>
              </c:numCache>
            </c:numRef>
          </c:val>
          <c:extLst>
            <c:ext xmlns:c16="http://schemas.microsoft.com/office/drawing/2014/chart" uri="{C3380CC4-5D6E-409C-BE32-E72D297353CC}">
              <c16:uniqueId val="{00000001-325C-4A4D-A156-1F84F29186CE}"/>
            </c:ext>
          </c:extLst>
        </c:ser>
        <c:ser>
          <c:idx val="0"/>
          <c:order val="2"/>
          <c:tx>
            <c:strRef>
              <c:f>③決算書サマリBS!$W$8</c:f>
              <c:strCache>
                <c:ptCount val="1"/>
                <c:pt idx="0">
                  <c:v>流動負債</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③決算書サマリBS!$X$8:$Y$8</c:f>
              <c:numCache>
                <c:formatCode>#,##0;"▲ "#,##0</c:formatCode>
                <c:ptCount val="2"/>
                <c:pt idx="1">
                  <c:v>0</c:v>
                </c:pt>
              </c:numCache>
            </c:numRef>
          </c:val>
          <c:extLst>
            <c:ext xmlns:c16="http://schemas.microsoft.com/office/drawing/2014/chart" uri="{C3380CC4-5D6E-409C-BE32-E72D297353CC}">
              <c16:uniqueId val="{00000002-325C-4A4D-A156-1F84F29186CE}"/>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3-325C-4A4D-A156-1F84F29186CE}"/>
            </c:ext>
          </c:extLst>
        </c:ser>
        <c:ser>
          <c:idx val="4"/>
          <c:order val="4"/>
          <c:tx>
            <c:strRef>
              <c:f>③決算書サマリBS!$W$6</c:f>
              <c:strCache>
                <c:ptCount val="1"/>
                <c:pt idx="0">
                  <c:v>固定資産</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③決算書サマリBS!$X$6:$Y$6</c:f>
              <c:numCache>
                <c:formatCode>General</c:formatCode>
                <c:ptCount val="2"/>
                <c:pt idx="0" formatCode="#,##0;&quot;▲ &quot;#,##0">
                  <c:v>0</c:v>
                </c:pt>
              </c:numCache>
            </c:numRef>
          </c:val>
          <c:extLst>
            <c:ext xmlns:c16="http://schemas.microsoft.com/office/drawing/2014/chart" uri="{C3380CC4-5D6E-409C-BE32-E72D297353CC}">
              <c16:uniqueId val="{00000004-325C-4A4D-A156-1F84F29186CE}"/>
            </c:ext>
          </c:extLst>
        </c:ser>
        <c:ser>
          <c:idx val="3"/>
          <c:order val="5"/>
          <c:tx>
            <c:strRef>
              <c:f>③決算書サマリBS!$W$5</c:f>
              <c:strCache>
                <c:ptCount val="1"/>
                <c:pt idx="0">
                  <c:v>流動資産</c:v>
                </c:pt>
              </c:strCache>
            </c:strRef>
          </c:tx>
          <c:spPr>
            <a:solidFill>
              <a:schemeClr val="accent4"/>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③決算書サマリBS!$X$5:$Y$5</c:f>
              <c:numCache>
                <c:formatCode>General</c:formatCode>
                <c:ptCount val="2"/>
                <c:pt idx="0" formatCode="#,##0;&quot;▲ &quot;#,##0">
                  <c:v>0</c:v>
                </c:pt>
              </c:numCache>
            </c:numRef>
          </c:val>
          <c:extLst>
            <c:ext xmlns:c16="http://schemas.microsoft.com/office/drawing/2014/chart" uri="{C3380CC4-5D6E-409C-BE32-E72D297353CC}">
              <c16:uniqueId val="{00000005-325C-4A4D-A156-1F84F29186CE}"/>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legend>
    <c:plotVisOnly val="1"/>
    <c:dispBlanksAs val="gap"/>
    <c:showDLblsOverMax val="0"/>
  </c:chart>
  <c:spPr>
    <a:solidFill>
      <a:schemeClr val="bg1"/>
    </a:solidFill>
    <a:ln w="38100" cap="flat" cmpd="sng" algn="ctr">
      <a:solidFill>
        <a:srgbClr val="002060"/>
      </a:solidFill>
      <a:round/>
    </a:ln>
    <a:effectLst/>
  </c:spPr>
  <c:txPr>
    <a:bodyPr/>
    <a:lstStyle/>
    <a:p>
      <a:pPr>
        <a:defRPr sz="1400" b="1">
          <a:latin typeface="+mn-ea"/>
          <a:ea typeface="+mn-ea"/>
        </a:defRPr>
      </a:pPr>
      <a:endParaRPr lang="ja-JP"/>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920" b="1" i="0" u="none" strike="noStrike" kern="1200" spc="0" baseline="0">
                <a:solidFill>
                  <a:schemeClr val="tx1">
                    <a:lumMod val="65000"/>
                    <a:lumOff val="35000"/>
                  </a:schemeClr>
                </a:solidFill>
                <a:latin typeface="+mn-ea"/>
                <a:ea typeface="+mn-ea"/>
                <a:cs typeface="+mn-cs"/>
              </a:defRPr>
            </a:pPr>
            <a:r>
              <a:rPr lang="ja-JP"/>
              <a:t>準備すべき必要保障額</a:t>
            </a:r>
          </a:p>
        </c:rich>
      </c:tx>
      <c:overlay val="0"/>
      <c:spPr>
        <a:noFill/>
        <a:ln>
          <a:noFill/>
        </a:ln>
        <a:effectLst/>
      </c:spPr>
      <c:txPr>
        <a:bodyPr rot="0" spcFirstLastPara="1" vertOverflow="ellipsis" vert="horz" wrap="square" anchor="ctr" anchorCtr="1"/>
        <a:lstStyle/>
        <a:p>
          <a:pPr>
            <a:defRPr sz="1920" b="1" i="0" u="none" strike="noStrike" kern="1200" spc="0" baseline="0">
              <a:solidFill>
                <a:schemeClr val="tx1">
                  <a:lumMod val="65000"/>
                  <a:lumOff val="35000"/>
                </a:schemeClr>
              </a:solidFill>
              <a:latin typeface="+mn-ea"/>
              <a:ea typeface="+mn-ea"/>
              <a:cs typeface="+mn-cs"/>
            </a:defRPr>
          </a:pPr>
          <a:endParaRPr lang="ja-JP"/>
        </a:p>
      </c:txPr>
    </c:title>
    <c:autoTitleDeleted val="0"/>
    <c:plotArea>
      <c:layout/>
      <c:barChart>
        <c:barDir val="col"/>
        <c:grouping val="stacked"/>
        <c:varyColors val="0"/>
        <c:ser>
          <c:idx val="6"/>
          <c:order val="0"/>
          <c:tx>
            <c:strRef>
              <c:f>⑤保障額提案サマリ!$P$35</c:f>
              <c:strCache>
                <c:ptCount val="1"/>
                <c:pt idx="0">
                  <c:v>不足している保障額合計＝リスク</c:v>
                </c:pt>
              </c:strCache>
            </c:strRef>
          </c:tx>
          <c:spPr>
            <a:solidFill>
              <a:schemeClr val="accent4"/>
            </a:solidFill>
            <a:ln w="57150">
              <a:solidFill>
                <a:srgbClr val="FF0000"/>
              </a:solidFill>
            </a:ln>
            <a:effectLst/>
          </c:spPr>
          <c:invertIfNegative val="0"/>
          <c:dPt>
            <c:idx val="1"/>
            <c:invertIfNegative val="0"/>
            <c:bubble3D val="0"/>
            <c:spPr>
              <a:solidFill>
                <a:schemeClr val="accent4"/>
              </a:solidFill>
              <a:ln w="57150">
                <a:solidFill>
                  <a:srgbClr val="FF0000"/>
                </a:solidFill>
              </a:ln>
              <a:effectLst/>
            </c:spPr>
            <c:extLst>
              <c:ext xmlns:c16="http://schemas.microsoft.com/office/drawing/2014/chart" uri="{C3380CC4-5D6E-409C-BE32-E72D297353CC}">
                <c16:uniqueId val="{00000008-818B-4A16-A28A-898B52B6E0EF}"/>
              </c:ext>
            </c:extLst>
          </c:dPt>
          <c:dLbls>
            <c:dLbl>
              <c:idx val="1"/>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18B-4A16-A28A-898B52B6E0EF}"/>
                </c:ext>
              </c:extLst>
            </c:dLbl>
            <c:spPr>
              <a:noFill/>
              <a:ln>
                <a:noFill/>
              </a:ln>
              <a:effectLst/>
            </c:spPr>
            <c:txPr>
              <a:bodyPr rot="0" spcFirstLastPara="1" vertOverflow="ellipsis" vert="horz" wrap="square" anchor="ctr" anchorCtr="1"/>
              <a:lstStyle/>
              <a:p>
                <a:pPr>
                  <a:defRPr sz="1600" b="1" i="0" u="none" strike="noStrike" kern="1200" baseline="0">
                    <a:solidFill>
                      <a:schemeClr val="tx1">
                        <a:lumMod val="75000"/>
                        <a:lumOff val="25000"/>
                      </a:schemeClr>
                    </a:solidFill>
                    <a:latin typeface="+mn-ea"/>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⑤保障額提案サマリ!$I$36:$I$37</c:f>
              <c:strCache>
                <c:ptCount val="2"/>
                <c:pt idx="0">
                  <c:v>保障額合計</c:v>
                </c:pt>
                <c:pt idx="1">
                  <c:v>必要保障額</c:v>
                </c:pt>
              </c:strCache>
            </c:strRef>
          </c:cat>
          <c:val>
            <c:numRef>
              <c:f>⑤保障額提案サマリ!$P$36:$P$37</c:f>
              <c:numCache>
                <c:formatCode>#,##0_);[Red]\(#,##0\)</c:formatCode>
                <c:ptCount val="2"/>
                <c:pt idx="1">
                  <c:v>0</c:v>
                </c:pt>
              </c:numCache>
            </c:numRef>
          </c:val>
          <c:extLst>
            <c:ext xmlns:c16="http://schemas.microsoft.com/office/drawing/2014/chart" uri="{C3380CC4-5D6E-409C-BE32-E72D297353CC}">
              <c16:uniqueId val="{00000007-818B-4A16-A28A-898B52B6E0EF}"/>
            </c:ext>
          </c:extLst>
        </c:ser>
        <c:ser>
          <c:idx val="3"/>
          <c:order val="1"/>
          <c:tx>
            <c:strRef>
              <c:f>⑤保障額提案サマリ!$O$35</c:f>
              <c:strCache>
                <c:ptCount val="1"/>
                <c:pt idx="0">
                  <c:v>取崩可能資産</c:v>
                </c:pt>
              </c:strCache>
            </c:strRef>
          </c:tx>
          <c:spPr>
            <a:solidFill>
              <a:schemeClr val="bg1">
                <a:lumMod val="95000"/>
              </a:schemeClr>
            </a:solidFill>
            <a:ln w="28575">
              <a:solidFill>
                <a:schemeClr val="tx1"/>
              </a:solidFill>
            </a:ln>
            <a:effectLst/>
          </c:spPr>
          <c:invertIfNegative val="0"/>
          <c:dLbls>
            <c:spPr>
              <a:noFill/>
              <a:ln>
                <a:noFill/>
              </a:ln>
              <a:effectLst/>
            </c:spPr>
            <c:txPr>
              <a:bodyPr rot="0" spcFirstLastPara="1" vertOverflow="ellipsis" vert="horz" wrap="square" anchor="ctr" anchorCtr="1"/>
              <a:lstStyle/>
              <a:p>
                <a:pPr>
                  <a:defRPr sz="16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⑤保障額提案サマリ!$I$36:$I$37</c:f>
              <c:strCache>
                <c:ptCount val="2"/>
                <c:pt idx="0">
                  <c:v>保障額合計</c:v>
                </c:pt>
                <c:pt idx="1">
                  <c:v>必要保障額</c:v>
                </c:pt>
              </c:strCache>
            </c:strRef>
          </c:cat>
          <c:val>
            <c:numRef>
              <c:f>⑤保障額提案サマリ!$O$36:$O$37</c:f>
              <c:numCache>
                <c:formatCode>#,##0_);[Red]\(#,##0\)</c:formatCode>
                <c:ptCount val="2"/>
                <c:pt idx="1">
                  <c:v>0</c:v>
                </c:pt>
              </c:numCache>
            </c:numRef>
          </c:val>
          <c:extLst>
            <c:ext xmlns:c16="http://schemas.microsoft.com/office/drawing/2014/chart" uri="{C3380CC4-5D6E-409C-BE32-E72D297353CC}">
              <c16:uniqueId val="{00000005-818B-4A16-A28A-898B52B6E0EF}"/>
            </c:ext>
          </c:extLst>
        </c:ser>
        <c:ser>
          <c:idx val="5"/>
          <c:order val="2"/>
          <c:tx>
            <c:strRef>
              <c:f>⑤保障額提案サマリ!$J$35</c:f>
              <c:strCache>
                <c:ptCount val="1"/>
                <c:pt idx="0">
                  <c:v>清算までの運転資金</c:v>
                </c:pt>
              </c:strCache>
            </c:strRef>
          </c:tx>
          <c:spPr>
            <a:solidFill>
              <a:schemeClr val="accent2">
                <a:lumMod val="40000"/>
                <a:lumOff val="60000"/>
              </a:schemeClr>
            </a:solidFill>
            <a:ln w="38100">
              <a:solidFill>
                <a:schemeClr val="tx1"/>
              </a:solidFill>
            </a:ln>
            <a:effectLst/>
          </c:spPr>
          <c:invertIfNegative val="0"/>
          <c:dLbls>
            <c:spPr>
              <a:noFill/>
              <a:ln w="38100">
                <a:noFill/>
              </a:ln>
              <a:effectLst/>
            </c:spPr>
            <c:txPr>
              <a:bodyPr rot="0" spcFirstLastPara="1" vertOverflow="ellipsis" vert="horz" wrap="square" anchor="ctr" anchorCtr="1"/>
              <a:lstStyle/>
              <a:p>
                <a:pPr>
                  <a:defRPr sz="16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⑤保障額提案サマリ!$I$36:$I$37</c:f>
              <c:strCache>
                <c:ptCount val="2"/>
                <c:pt idx="0">
                  <c:v>保障額合計</c:v>
                </c:pt>
                <c:pt idx="1">
                  <c:v>必要保障額</c:v>
                </c:pt>
              </c:strCache>
            </c:strRef>
          </c:cat>
          <c:val>
            <c:numRef>
              <c:f>⑤保障額提案サマリ!$J$36:$J$37</c:f>
              <c:numCache>
                <c:formatCode>General</c:formatCode>
                <c:ptCount val="2"/>
                <c:pt idx="0" formatCode="#,##0_);[Red]\(#,##0\)">
                  <c:v>0</c:v>
                </c:pt>
              </c:numCache>
            </c:numRef>
          </c:val>
          <c:extLst>
            <c:ext xmlns:c16="http://schemas.microsoft.com/office/drawing/2014/chart" uri="{C3380CC4-5D6E-409C-BE32-E72D297353CC}">
              <c16:uniqueId val="{00000000-818B-4A16-A28A-898B52B6E0EF}"/>
            </c:ext>
          </c:extLst>
        </c:ser>
        <c:ser>
          <c:idx val="2"/>
          <c:order val="3"/>
          <c:tx>
            <c:strRef>
              <c:f>⑤保障額提案サマリ!$N$35</c:f>
              <c:strCache>
                <c:ptCount val="1"/>
                <c:pt idx="0">
                  <c:v>既保険保障額</c:v>
                </c:pt>
              </c:strCache>
            </c:strRef>
          </c:tx>
          <c:spPr>
            <a:solidFill>
              <a:schemeClr val="accent1">
                <a:lumMod val="60000"/>
                <a:lumOff val="40000"/>
              </a:schemeClr>
            </a:solidFill>
            <a:ln w="28575">
              <a:solidFill>
                <a:schemeClr val="tx1"/>
              </a:solidFill>
            </a:ln>
            <a:effectLst/>
          </c:spPr>
          <c:invertIfNegative val="0"/>
          <c:dLbls>
            <c:spPr>
              <a:noFill/>
              <a:ln>
                <a:noFill/>
              </a:ln>
              <a:effectLst/>
            </c:spPr>
            <c:txPr>
              <a:bodyPr rot="0" spcFirstLastPara="1" vertOverflow="ellipsis" vert="horz" wrap="square" anchor="ctr" anchorCtr="1"/>
              <a:lstStyle/>
              <a:p>
                <a:pPr>
                  <a:defRPr sz="16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⑤保障額提案サマリ!$I$36:$I$37</c:f>
              <c:strCache>
                <c:ptCount val="2"/>
                <c:pt idx="0">
                  <c:v>保障額合計</c:v>
                </c:pt>
                <c:pt idx="1">
                  <c:v>必要保障額</c:v>
                </c:pt>
              </c:strCache>
            </c:strRef>
          </c:cat>
          <c:val>
            <c:numRef>
              <c:f>⑤保障額提案サマリ!$N$36:$N$37</c:f>
              <c:numCache>
                <c:formatCode>#,##0_);[Red]\(#,##0\)</c:formatCode>
                <c:ptCount val="2"/>
                <c:pt idx="1">
                  <c:v>0</c:v>
                </c:pt>
              </c:numCache>
            </c:numRef>
          </c:val>
          <c:extLst>
            <c:ext xmlns:c16="http://schemas.microsoft.com/office/drawing/2014/chart" uri="{C3380CC4-5D6E-409C-BE32-E72D297353CC}">
              <c16:uniqueId val="{00000004-818B-4A16-A28A-898B52B6E0EF}"/>
            </c:ext>
          </c:extLst>
        </c:ser>
        <c:ser>
          <c:idx val="4"/>
          <c:order val="4"/>
          <c:tx>
            <c:strRef>
              <c:f>⑤保障額提案サマリ!$K$35</c:f>
              <c:strCache>
                <c:ptCount val="1"/>
                <c:pt idx="0">
                  <c:v>従業員の転職準備資金</c:v>
                </c:pt>
              </c:strCache>
            </c:strRef>
          </c:tx>
          <c:spPr>
            <a:solidFill>
              <a:schemeClr val="accent2">
                <a:lumMod val="20000"/>
                <a:lumOff val="80000"/>
              </a:schemeClr>
            </a:solidFill>
            <a:ln w="28575">
              <a:solidFill>
                <a:schemeClr val="tx1"/>
              </a:solidFill>
            </a:ln>
            <a:effectLst/>
          </c:spPr>
          <c:invertIfNegative val="0"/>
          <c:dLbls>
            <c:spPr>
              <a:noFill/>
              <a:ln>
                <a:noFill/>
              </a:ln>
              <a:effectLst/>
            </c:spPr>
            <c:txPr>
              <a:bodyPr rot="0" spcFirstLastPara="1" vertOverflow="ellipsis" vert="horz" wrap="square" anchor="ctr" anchorCtr="1"/>
              <a:lstStyle/>
              <a:p>
                <a:pPr>
                  <a:defRPr sz="16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⑤保障額提案サマリ!$I$36:$I$37</c:f>
              <c:strCache>
                <c:ptCount val="2"/>
                <c:pt idx="0">
                  <c:v>保障額合計</c:v>
                </c:pt>
                <c:pt idx="1">
                  <c:v>必要保障額</c:v>
                </c:pt>
              </c:strCache>
            </c:strRef>
          </c:cat>
          <c:val>
            <c:numRef>
              <c:f>⑤保障額提案サマリ!$K$36:$K$37</c:f>
              <c:numCache>
                <c:formatCode>General</c:formatCode>
                <c:ptCount val="2"/>
                <c:pt idx="0" formatCode="#,##0_);[Red]\(#,##0\)">
                  <c:v>0</c:v>
                </c:pt>
              </c:numCache>
            </c:numRef>
          </c:val>
          <c:extLst>
            <c:ext xmlns:c16="http://schemas.microsoft.com/office/drawing/2014/chart" uri="{C3380CC4-5D6E-409C-BE32-E72D297353CC}">
              <c16:uniqueId val="{00000001-818B-4A16-A28A-898B52B6E0EF}"/>
            </c:ext>
          </c:extLst>
        </c:ser>
        <c:ser>
          <c:idx val="0"/>
          <c:order val="5"/>
          <c:tx>
            <c:strRef>
              <c:f>⑤保障額提案サマリ!$L$35</c:f>
              <c:strCache>
                <c:ptCount val="1"/>
                <c:pt idx="0">
                  <c:v>死亡退職金</c:v>
                </c:pt>
              </c:strCache>
            </c:strRef>
          </c:tx>
          <c:spPr>
            <a:solidFill>
              <a:schemeClr val="accent5">
                <a:lumMod val="20000"/>
                <a:lumOff val="80000"/>
              </a:schemeClr>
            </a:solidFill>
            <a:ln w="28575">
              <a:solidFill>
                <a:schemeClr val="tx1"/>
              </a:solidFill>
            </a:ln>
            <a:effectLst/>
          </c:spPr>
          <c:invertIfNegative val="0"/>
          <c:dLbls>
            <c:spPr>
              <a:noFill/>
              <a:ln>
                <a:noFill/>
              </a:ln>
              <a:effectLst/>
            </c:spPr>
            <c:txPr>
              <a:bodyPr rot="0" spcFirstLastPara="1" vertOverflow="ellipsis" vert="horz" wrap="square" anchor="ctr" anchorCtr="1"/>
              <a:lstStyle/>
              <a:p>
                <a:pPr>
                  <a:defRPr sz="16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⑤保障額提案サマリ!$I$36:$I$37</c:f>
              <c:strCache>
                <c:ptCount val="2"/>
                <c:pt idx="0">
                  <c:v>保障額合計</c:v>
                </c:pt>
                <c:pt idx="1">
                  <c:v>必要保障額</c:v>
                </c:pt>
              </c:strCache>
            </c:strRef>
          </c:cat>
          <c:val>
            <c:numRef>
              <c:f>⑤保障額提案サマリ!$L$36:$L$37</c:f>
              <c:numCache>
                <c:formatCode>General</c:formatCode>
                <c:ptCount val="2"/>
                <c:pt idx="0" formatCode="#,##0_);[Red]\(#,##0\)">
                  <c:v>0</c:v>
                </c:pt>
              </c:numCache>
            </c:numRef>
          </c:val>
          <c:extLst>
            <c:ext xmlns:c16="http://schemas.microsoft.com/office/drawing/2014/chart" uri="{C3380CC4-5D6E-409C-BE32-E72D297353CC}">
              <c16:uniqueId val="{00000002-818B-4A16-A28A-898B52B6E0EF}"/>
            </c:ext>
          </c:extLst>
        </c:ser>
        <c:ser>
          <c:idx val="1"/>
          <c:order val="6"/>
          <c:tx>
            <c:strRef>
              <c:f>⑤保障額提案サマリ!$M$35</c:f>
              <c:strCache>
                <c:ptCount val="1"/>
                <c:pt idx="0">
                  <c:v>借入金返済資金</c:v>
                </c:pt>
              </c:strCache>
            </c:strRef>
          </c:tx>
          <c:spPr>
            <a:solidFill>
              <a:schemeClr val="accent6">
                <a:lumMod val="40000"/>
                <a:lumOff val="60000"/>
              </a:schemeClr>
            </a:solidFill>
            <a:ln w="28575">
              <a:solidFill>
                <a:schemeClr val="tx1"/>
              </a:solidFill>
            </a:ln>
            <a:effectLst/>
          </c:spPr>
          <c:invertIfNegative val="0"/>
          <c:dLbls>
            <c:spPr>
              <a:noFill/>
              <a:ln>
                <a:noFill/>
              </a:ln>
              <a:effectLst/>
            </c:spPr>
            <c:txPr>
              <a:bodyPr rot="0" spcFirstLastPara="1" vertOverflow="ellipsis" vert="horz" wrap="square" anchor="ctr" anchorCtr="1"/>
              <a:lstStyle/>
              <a:p>
                <a:pPr>
                  <a:defRPr sz="16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⑤保障額提案サマリ!$I$36:$I$37</c:f>
              <c:strCache>
                <c:ptCount val="2"/>
                <c:pt idx="0">
                  <c:v>保障額合計</c:v>
                </c:pt>
                <c:pt idx="1">
                  <c:v>必要保障額</c:v>
                </c:pt>
              </c:strCache>
            </c:strRef>
          </c:cat>
          <c:val>
            <c:numRef>
              <c:f>⑤保障額提案サマリ!$M$36:$M$37</c:f>
              <c:numCache>
                <c:formatCode>General</c:formatCode>
                <c:ptCount val="2"/>
                <c:pt idx="0" formatCode="#,##0_);[Red]\(#,##0\)">
                  <c:v>0</c:v>
                </c:pt>
              </c:numCache>
            </c:numRef>
          </c:val>
          <c:extLst>
            <c:ext xmlns:c16="http://schemas.microsoft.com/office/drawing/2014/chart" uri="{C3380CC4-5D6E-409C-BE32-E72D297353CC}">
              <c16:uniqueId val="{00000003-818B-4A16-A28A-898B52B6E0EF}"/>
            </c:ext>
          </c:extLst>
        </c:ser>
        <c:dLbls>
          <c:showLegendKey val="0"/>
          <c:showVal val="0"/>
          <c:showCatName val="0"/>
          <c:showSerName val="0"/>
          <c:showPercent val="0"/>
          <c:showBubbleSize val="0"/>
        </c:dLbls>
        <c:gapWidth val="150"/>
        <c:overlap val="100"/>
        <c:axId val="1870000735"/>
        <c:axId val="1870001695"/>
      </c:barChart>
      <c:catAx>
        <c:axId val="18700007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1" i="0" u="none" strike="noStrike" kern="1200" baseline="0">
                <a:solidFill>
                  <a:schemeClr val="tx1">
                    <a:lumMod val="65000"/>
                    <a:lumOff val="35000"/>
                  </a:schemeClr>
                </a:solidFill>
                <a:latin typeface="+mn-ea"/>
                <a:ea typeface="+mn-ea"/>
                <a:cs typeface="+mn-cs"/>
              </a:defRPr>
            </a:pPr>
            <a:endParaRPr lang="ja-JP"/>
          </a:p>
        </c:txPr>
        <c:crossAx val="1870001695"/>
        <c:crosses val="autoZero"/>
        <c:auto val="1"/>
        <c:lblAlgn val="ctr"/>
        <c:lblOffset val="100"/>
        <c:noMultiLvlLbl val="0"/>
      </c:catAx>
      <c:valAx>
        <c:axId val="1870001695"/>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1600" b="1" i="0" u="none" strike="noStrike" kern="1200" baseline="0">
                <a:solidFill>
                  <a:schemeClr val="tx1">
                    <a:lumMod val="65000"/>
                    <a:lumOff val="35000"/>
                  </a:schemeClr>
                </a:solidFill>
                <a:latin typeface="+mn-ea"/>
                <a:ea typeface="+mn-ea"/>
                <a:cs typeface="+mn-cs"/>
              </a:defRPr>
            </a:pPr>
            <a:endParaRPr lang="ja-JP"/>
          </a:p>
        </c:txPr>
        <c:crossAx val="1870000735"/>
        <c:crosses val="autoZero"/>
        <c:crossBetween val="between"/>
      </c:valAx>
      <c:spPr>
        <a:noFill/>
        <a:ln w="76200">
          <a:noFill/>
        </a:ln>
        <a:effectLst/>
      </c:spPr>
    </c:plotArea>
    <c:legend>
      <c:legendPos val="b"/>
      <c:layout>
        <c:manualLayout>
          <c:xMode val="edge"/>
          <c:yMode val="edge"/>
          <c:x val="0.34829516773882019"/>
          <c:y val="0.74251812140503715"/>
          <c:w val="0.51388902543814285"/>
          <c:h val="0.25740577240009577"/>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ea"/>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sz="1600" b="1">
          <a:latin typeface="+mn-ea"/>
          <a:ea typeface="+mn-ea"/>
        </a:defRPr>
      </a:pPr>
      <a:endParaRPr lang="ja-JP"/>
    </a:p>
  </c:txPr>
  <c:printSettings>
    <c:headerFooter/>
    <c:pageMargins b="0.75" l="0.7" r="0.7" t="0.75" header="0.3" footer="0.3"/>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営業キャッシュフロー</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1"/>
          <c:order val="1"/>
          <c:tx>
            <c:strRef>
              <c:f>⑧保険料原資について!$C$3</c:f>
              <c:strCache>
                <c:ptCount val="1"/>
                <c:pt idx="0">
                  <c:v>前期</c:v>
                </c:pt>
              </c:strCache>
            </c:strRef>
          </c:tx>
          <c:spPr>
            <a:solidFill>
              <a:schemeClr val="accent5">
                <a:lumMod val="60000"/>
                <a:lumOff val="40000"/>
              </a:schemeClr>
            </a:solidFill>
            <a:ln>
              <a:solidFill>
                <a:schemeClr val="accent5"/>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⑧保険料原資について!$A$4:$A$7</c:f>
              <c:strCache>
                <c:ptCount val="4"/>
                <c:pt idx="0">
                  <c:v>営業利益</c:v>
                </c:pt>
                <c:pt idx="1">
                  <c:v>減価償却費
(製造原価含む）</c:v>
                </c:pt>
                <c:pt idx="2">
                  <c:v>想定税金
（営業利益の30％）</c:v>
                </c:pt>
                <c:pt idx="3">
                  <c:v>簡易営業CF</c:v>
                </c:pt>
              </c:strCache>
            </c:strRef>
          </c:cat>
          <c:val>
            <c:numRef>
              <c:f>⑧保険料原資について!$C$4:$C$7</c:f>
              <c:numCache>
                <c:formatCode>#,##0;"▲ "#,##0</c:formatCode>
                <c:ptCount val="4"/>
                <c:pt idx="0">
                  <c:v>0</c:v>
                </c:pt>
                <c:pt idx="1">
                  <c:v>0</c:v>
                </c:pt>
                <c:pt idx="2">
                  <c:v>0</c:v>
                </c:pt>
                <c:pt idx="3">
                  <c:v>0</c:v>
                </c:pt>
              </c:numCache>
            </c:numRef>
          </c:val>
          <c:extLst>
            <c:ext xmlns:c16="http://schemas.microsoft.com/office/drawing/2014/chart" uri="{C3380CC4-5D6E-409C-BE32-E72D297353CC}">
              <c16:uniqueId val="{00000000-30E9-43E1-B94C-BA0C790E72D3}"/>
            </c:ext>
          </c:extLst>
        </c:ser>
        <c:ser>
          <c:idx val="2"/>
          <c:order val="2"/>
          <c:tx>
            <c:strRef>
              <c:f>⑧保険料原資について!$D$3</c:f>
              <c:strCache>
                <c:ptCount val="1"/>
                <c:pt idx="0">
                  <c:v>当期</c:v>
                </c:pt>
              </c:strCache>
            </c:strRef>
          </c:tx>
          <c:spPr>
            <a:solidFill>
              <a:schemeClr val="accent6">
                <a:lumMod val="40000"/>
                <a:lumOff val="60000"/>
              </a:schemeClr>
            </a:solidFill>
            <a:ln>
              <a:solidFill>
                <a:schemeClr val="accent6"/>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⑧保険料原資について!$A$4:$A$7</c:f>
              <c:strCache>
                <c:ptCount val="4"/>
                <c:pt idx="0">
                  <c:v>営業利益</c:v>
                </c:pt>
                <c:pt idx="1">
                  <c:v>減価償却費
(製造原価含む）</c:v>
                </c:pt>
                <c:pt idx="2">
                  <c:v>想定税金
（営業利益の30％）</c:v>
                </c:pt>
                <c:pt idx="3">
                  <c:v>簡易営業CF</c:v>
                </c:pt>
              </c:strCache>
            </c:strRef>
          </c:cat>
          <c:val>
            <c:numRef>
              <c:f>⑧保険料原資について!$D$4:$D$7</c:f>
              <c:numCache>
                <c:formatCode>#,##0;"▲ "#,##0</c:formatCode>
                <c:ptCount val="4"/>
                <c:pt idx="0">
                  <c:v>0</c:v>
                </c:pt>
                <c:pt idx="1">
                  <c:v>0</c:v>
                </c:pt>
                <c:pt idx="2">
                  <c:v>0</c:v>
                </c:pt>
                <c:pt idx="3">
                  <c:v>0</c:v>
                </c:pt>
              </c:numCache>
            </c:numRef>
          </c:val>
          <c:extLst>
            <c:ext xmlns:c16="http://schemas.microsoft.com/office/drawing/2014/chart" uri="{C3380CC4-5D6E-409C-BE32-E72D297353CC}">
              <c16:uniqueId val="{00000001-30E9-43E1-B94C-BA0C790E72D3}"/>
            </c:ext>
          </c:extLst>
        </c:ser>
        <c:dLbls>
          <c:dLblPos val="outEnd"/>
          <c:showLegendKey val="0"/>
          <c:showVal val="1"/>
          <c:showCatName val="0"/>
          <c:showSerName val="0"/>
          <c:showPercent val="0"/>
          <c:showBubbleSize val="0"/>
        </c:dLbls>
        <c:gapWidth val="219"/>
        <c:overlap val="-27"/>
        <c:axId val="906389704"/>
        <c:axId val="906390488"/>
        <c:extLst>
          <c:ext xmlns:c15="http://schemas.microsoft.com/office/drawing/2012/chart" uri="{02D57815-91ED-43cb-92C2-25804820EDAC}">
            <c15:filteredBarSeries>
              <c15:ser>
                <c:idx val="0"/>
                <c:order val="0"/>
                <c:tx>
                  <c:strRef>
                    <c:extLst>
                      <c:ext uri="{02D57815-91ED-43cb-92C2-25804820EDAC}">
                        <c15:formulaRef>
                          <c15:sqref>⑧保険料原資について!$B$3</c15:sqref>
                        </c15:formulaRef>
                      </c:ext>
                    </c:extLst>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⑧保険料原資について!$A$4:$A$7</c15:sqref>
                        </c15:formulaRef>
                      </c:ext>
                    </c:extLst>
                    <c:strCache>
                      <c:ptCount val="4"/>
                      <c:pt idx="0">
                        <c:v>営業利益</c:v>
                      </c:pt>
                      <c:pt idx="1">
                        <c:v>減価償却費
(製造原価含む）</c:v>
                      </c:pt>
                      <c:pt idx="2">
                        <c:v>想定税金
（営業利益の30％）</c:v>
                      </c:pt>
                      <c:pt idx="3">
                        <c:v>簡易営業CF</c:v>
                      </c:pt>
                    </c:strCache>
                  </c:strRef>
                </c:cat>
                <c:val>
                  <c:numRef>
                    <c:extLst>
                      <c:ext uri="{02D57815-91ED-43cb-92C2-25804820EDAC}">
                        <c15:formulaRef>
                          <c15:sqref>⑧保険料原資について!$B$4:$B$7</c15:sqref>
                        </c15:formulaRef>
                      </c:ext>
                    </c:extLst>
                    <c:numCache>
                      <c:formatCode>@</c:formatCode>
                      <c:ptCount val="4"/>
                    </c:numCache>
                  </c:numRef>
                </c:val>
                <c:extLst>
                  <c:ext xmlns:c16="http://schemas.microsoft.com/office/drawing/2014/chart" uri="{C3380CC4-5D6E-409C-BE32-E72D297353CC}">
                    <c16:uniqueId val="{00000002-30E9-43E1-B94C-BA0C790E72D3}"/>
                  </c:ext>
                </c:extLst>
              </c15:ser>
            </c15:filteredBarSeries>
          </c:ext>
        </c:extLst>
      </c:barChart>
      <c:catAx>
        <c:axId val="90638970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906390488"/>
        <c:crosses val="autoZero"/>
        <c:auto val="1"/>
        <c:lblAlgn val="ctr"/>
        <c:lblOffset val="100"/>
        <c:noMultiLvlLbl val="0"/>
      </c:catAx>
      <c:valAx>
        <c:axId val="906390488"/>
        <c:scaling>
          <c:orientation val="minMax"/>
        </c:scaling>
        <c:delete val="0"/>
        <c:axPos val="l"/>
        <c:majorGridlines>
          <c:spPr>
            <a:ln w="9525" cap="flat" cmpd="sng" algn="ctr">
              <a:solidFill>
                <a:schemeClr val="tx1">
                  <a:lumMod val="15000"/>
                  <a:lumOff val="85000"/>
                </a:schemeClr>
              </a:solidFill>
              <a:round/>
            </a:ln>
            <a:effectLst/>
          </c:spPr>
        </c:majorGridlines>
        <c:numFmt formatCode="#,##0;&quot;▲ &quot;#,##0" sourceLinked="1"/>
        <c:majorTickMark val="out"/>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9063897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11</xdr:col>
      <xdr:colOff>794657</xdr:colOff>
      <xdr:row>17</xdr:row>
      <xdr:rowOff>132308</xdr:rowOff>
    </xdr:from>
    <xdr:to>
      <xdr:col>14</xdr:col>
      <xdr:colOff>244021</xdr:colOff>
      <xdr:row>21</xdr:row>
      <xdr:rowOff>69547</xdr:rowOff>
    </xdr:to>
    <xdr:pic>
      <xdr:nvPicPr>
        <xdr:cNvPr id="4" name="図 3">
          <a:extLst>
            <a:ext uri="{FF2B5EF4-FFF2-40B4-BE49-F238E27FC236}">
              <a16:creationId xmlns:a16="http://schemas.microsoft.com/office/drawing/2014/main" id="{090C7364-2149-321A-3BE1-5E0106EDC4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72800" y="7164479"/>
          <a:ext cx="2225221" cy="1591868"/>
        </a:xfrm>
        <a:prstGeom prst="rect">
          <a:avLst/>
        </a:prstGeom>
      </xdr:spPr>
    </xdr:pic>
    <xdr:clientData/>
  </xdr:twoCellAnchor>
  <xdr:twoCellAnchor editAs="oneCell">
    <xdr:from>
      <xdr:col>11</xdr:col>
      <xdr:colOff>794657</xdr:colOff>
      <xdr:row>17</xdr:row>
      <xdr:rowOff>132308</xdr:rowOff>
    </xdr:from>
    <xdr:to>
      <xdr:col>14</xdr:col>
      <xdr:colOff>244021</xdr:colOff>
      <xdr:row>21</xdr:row>
      <xdr:rowOff>69547</xdr:rowOff>
    </xdr:to>
    <xdr:pic>
      <xdr:nvPicPr>
        <xdr:cNvPr id="2" name="図 1">
          <a:extLst>
            <a:ext uri="{FF2B5EF4-FFF2-40B4-BE49-F238E27FC236}">
              <a16:creationId xmlns:a16="http://schemas.microsoft.com/office/drawing/2014/main" id="{6B004956-7DEF-4696-9405-9AEBDB281E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62607" y="7095083"/>
          <a:ext cx="2249714" cy="1575539"/>
        </a:xfrm>
        <a:prstGeom prst="rect">
          <a:avLst/>
        </a:prstGeom>
      </xdr:spPr>
    </xdr:pic>
    <xdr:clientData/>
  </xdr:twoCellAnchor>
  <xdr:twoCellAnchor editAs="oneCell">
    <xdr:from>
      <xdr:col>11</xdr:col>
      <xdr:colOff>794657</xdr:colOff>
      <xdr:row>17</xdr:row>
      <xdr:rowOff>132308</xdr:rowOff>
    </xdr:from>
    <xdr:to>
      <xdr:col>14</xdr:col>
      <xdr:colOff>244021</xdr:colOff>
      <xdr:row>21</xdr:row>
      <xdr:rowOff>69547</xdr:rowOff>
    </xdr:to>
    <xdr:pic>
      <xdr:nvPicPr>
        <xdr:cNvPr id="3" name="図 2">
          <a:extLst>
            <a:ext uri="{FF2B5EF4-FFF2-40B4-BE49-F238E27FC236}">
              <a16:creationId xmlns:a16="http://schemas.microsoft.com/office/drawing/2014/main" id="{0B32498C-540E-4DB4-961D-B41AA3A53F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62607" y="7095083"/>
          <a:ext cx="2249714" cy="157553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476250</xdr:colOff>
      <xdr:row>11</xdr:row>
      <xdr:rowOff>47626</xdr:rowOff>
    </xdr:from>
    <xdr:to>
      <xdr:col>2</xdr:col>
      <xdr:colOff>396875</xdr:colOff>
      <xdr:row>12</xdr:row>
      <xdr:rowOff>333376</xdr:rowOff>
    </xdr:to>
    <xdr:sp macro="" textlink="">
      <xdr:nvSpPr>
        <xdr:cNvPr id="2" name="矢印: 山形 1">
          <a:extLst>
            <a:ext uri="{FF2B5EF4-FFF2-40B4-BE49-F238E27FC236}">
              <a16:creationId xmlns:a16="http://schemas.microsoft.com/office/drawing/2014/main" id="{69075858-4448-4F0E-8E9D-8103C72B89EB}"/>
            </a:ext>
          </a:extLst>
        </xdr:cNvPr>
        <xdr:cNvSpPr/>
      </xdr:nvSpPr>
      <xdr:spPr>
        <a:xfrm rot="5400000">
          <a:off x="1508125" y="2492376"/>
          <a:ext cx="428625" cy="777875"/>
        </a:xfrm>
        <a:prstGeom prst="chevron">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clientData/>
  </xdr:twoCellAnchor>
  <xdr:twoCellAnchor>
    <xdr:from>
      <xdr:col>1</xdr:col>
      <xdr:colOff>460375</xdr:colOff>
      <xdr:row>17</xdr:row>
      <xdr:rowOff>31750</xdr:rowOff>
    </xdr:from>
    <xdr:to>
      <xdr:col>2</xdr:col>
      <xdr:colOff>381000</xdr:colOff>
      <xdr:row>18</xdr:row>
      <xdr:rowOff>317500</xdr:rowOff>
    </xdr:to>
    <xdr:sp macro="" textlink="">
      <xdr:nvSpPr>
        <xdr:cNvPr id="3" name="矢印: 山形 2">
          <a:extLst>
            <a:ext uri="{FF2B5EF4-FFF2-40B4-BE49-F238E27FC236}">
              <a16:creationId xmlns:a16="http://schemas.microsoft.com/office/drawing/2014/main" id="{B970EBEE-269F-4361-A8EB-BDBB8DE2CB77}"/>
            </a:ext>
          </a:extLst>
        </xdr:cNvPr>
        <xdr:cNvSpPr/>
      </xdr:nvSpPr>
      <xdr:spPr>
        <a:xfrm rot="5400000">
          <a:off x="1482725" y="3914775"/>
          <a:ext cx="447675" cy="777875"/>
        </a:xfrm>
        <a:prstGeom prst="chevron">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clientData/>
  </xdr:twoCellAnchor>
  <xdr:oneCellAnchor>
    <xdr:from>
      <xdr:col>0</xdr:col>
      <xdr:colOff>136807</xdr:colOff>
      <xdr:row>9</xdr:row>
      <xdr:rowOff>63498</xdr:rowOff>
    </xdr:from>
    <xdr:ext cx="665625" cy="676275"/>
    <xdr:pic>
      <xdr:nvPicPr>
        <xdr:cNvPr id="4" name="図 3" descr="指差しのイラスト | 商用OKの無料イラスト素材サイト ツカッテ">
          <a:extLst>
            <a:ext uri="{FF2B5EF4-FFF2-40B4-BE49-F238E27FC236}">
              <a16:creationId xmlns:a16="http://schemas.microsoft.com/office/drawing/2014/main" id="{334108BB-625E-425F-B960-CB628D1337C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2236394" flipH="1">
          <a:off x="136807" y="2206623"/>
          <a:ext cx="665625" cy="6762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136808</xdr:colOff>
      <xdr:row>15</xdr:row>
      <xdr:rowOff>47623</xdr:rowOff>
    </xdr:from>
    <xdr:ext cx="665625" cy="676275"/>
    <xdr:pic>
      <xdr:nvPicPr>
        <xdr:cNvPr id="5" name="図 4" descr="指差しのイラスト | 商用OKの無料イラスト素材サイト ツカッテ">
          <a:extLst>
            <a:ext uri="{FF2B5EF4-FFF2-40B4-BE49-F238E27FC236}">
              <a16:creationId xmlns:a16="http://schemas.microsoft.com/office/drawing/2014/main" id="{2015926D-7810-4E17-A3D9-FF74C33C970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2236394" flipH="1">
          <a:off x="136808" y="3619498"/>
          <a:ext cx="665625" cy="6762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136807</xdr:colOff>
      <xdr:row>22</xdr:row>
      <xdr:rowOff>238125</xdr:rowOff>
    </xdr:from>
    <xdr:ext cx="665625" cy="676275"/>
    <xdr:pic>
      <xdr:nvPicPr>
        <xdr:cNvPr id="6" name="図 5" descr="指差しのイラスト | 商用OKの無料イラスト素材サイト ツカッテ">
          <a:extLst>
            <a:ext uri="{FF2B5EF4-FFF2-40B4-BE49-F238E27FC236}">
              <a16:creationId xmlns:a16="http://schemas.microsoft.com/office/drawing/2014/main" id="{719AF378-4BA3-4808-BD2C-FC16E1B5A2D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2236394" flipH="1">
          <a:off x="136807" y="5476875"/>
          <a:ext cx="665625" cy="6762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36</xdr:col>
      <xdr:colOff>18144</xdr:colOff>
      <xdr:row>3</xdr:row>
      <xdr:rowOff>49893</xdr:rowOff>
    </xdr:from>
    <xdr:to>
      <xdr:col>38</xdr:col>
      <xdr:colOff>192769</xdr:colOff>
      <xdr:row>4</xdr:row>
      <xdr:rowOff>204107</xdr:rowOff>
    </xdr:to>
    <xdr:sp macro="" textlink="">
      <xdr:nvSpPr>
        <xdr:cNvPr id="2" name="四角形: 角を丸くする 1">
          <a:extLst>
            <a:ext uri="{FF2B5EF4-FFF2-40B4-BE49-F238E27FC236}">
              <a16:creationId xmlns:a16="http://schemas.microsoft.com/office/drawing/2014/main" id="{BC4898AD-5607-423E-87FE-50ACF9993C8B}"/>
            </a:ext>
          </a:extLst>
        </xdr:cNvPr>
        <xdr:cNvSpPr/>
      </xdr:nvSpPr>
      <xdr:spPr>
        <a:xfrm>
          <a:off x="9276444" y="764268"/>
          <a:ext cx="688975" cy="392339"/>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大</a:t>
          </a:r>
          <a:endParaRPr kumimoji="1" lang="en-US" altLang="ja-JP" sz="2000" b="1" kern="1200"/>
        </a:p>
      </xdr:txBody>
    </xdr:sp>
    <xdr:clientData/>
  </xdr:twoCellAnchor>
  <xdr:twoCellAnchor>
    <xdr:from>
      <xdr:col>36</xdr:col>
      <xdr:colOff>34017</xdr:colOff>
      <xdr:row>25</xdr:row>
      <xdr:rowOff>56696</xdr:rowOff>
    </xdr:from>
    <xdr:to>
      <xdr:col>38</xdr:col>
      <xdr:colOff>208642</xdr:colOff>
      <xdr:row>26</xdr:row>
      <xdr:rowOff>210910</xdr:rowOff>
    </xdr:to>
    <xdr:sp macro="" textlink="">
      <xdr:nvSpPr>
        <xdr:cNvPr id="3" name="四角形: 角を丸くする 2">
          <a:extLst>
            <a:ext uri="{FF2B5EF4-FFF2-40B4-BE49-F238E27FC236}">
              <a16:creationId xmlns:a16="http://schemas.microsoft.com/office/drawing/2014/main" id="{8D224440-3490-4E08-A0E6-415B7299688B}"/>
            </a:ext>
          </a:extLst>
        </xdr:cNvPr>
        <xdr:cNvSpPr/>
      </xdr:nvSpPr>
      <xdr:spPr>
        <a:xfrm>
          <a:off x="9292317" y="6009821"/>
          <a:ext cx="688975" cy="392339"/>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小</a:t>
          </a:r>
          <a:endParaRPr kumimoji="1" lang="en-US" altLang="ja-JP" sz="2000" b="1" kern="1200"/>
        </a:p>
      </xdr:txBody>
    </xdr:sp>
    <xdr:clientData/>
  </xdr:twoCellAnchor>
  <xdr:twoCellAnchor>
    <xdr:from>
      <xdr:col>33</xdr:col>
      <xdr:colOff>79375</xdr:colOff>
      <xdr:row>27</xdr:row>
      <xdr:rowOff>34018</xdr:rowOff>
    </xdr:from>
    <xdr:to>
      <xdr:col>35</xdr:col>
      <xdr:colOff>254000</xdr:colOff>
      <xdr:row>28</xdr:row>
      <xdr:rowOff>188232</xdr:rowOff>
    </xdr:to>
    <xdr:sp macro="" textlink="">
      <xdr:nvSpPr>
        <xdr:cNvPr id="4" name="四角形: 角を丸くする 3">
          <a:extLst>
            <a:ext uri="{FF2B5EF4-FFF2-40B4-BE49-F238E27FC236}">
              <a16:creationId xmlns:a16="http://schemas.microsoft.com/office/drawing/2014/main" id="{D905D36A-7551-475B-9522-4FC8BA34DBFB}"/>
            </a:ext>
          </a:extLst>
        </xdr:cNvPr>
        <xdr:cNvSpPr/>
      </xdr:nvSpPr>
      <xdr:spPr>
        <a:xfrm>
          <a:off x="8566150" y="6463393"/>
          <a:ext cx="688975" cy="392339"/>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高</a:t>
          </a:r>
          <a:endParaRPr kumimoji="1" lang="en-US" altLang="ja-JP" sz="2000" b="1" kern="1200"/>
        </a:p>
      </xdr:txBody>
    </xdr:sp>
    <xdr:clientData/>
  </xdr:twoCellAnchor>
  <xdr:twoCellAnchor>
    <xdr:from>
      <xdr:col>4</xdr:col>
      <xdr:colOff>22678</xdr:colOff>
      <xdr:row>27</xdr:row>
      <xdr:rowOff>34017</xdr:rowOff>
    </xdr:from>
    <xdr:to>
      <xdr:col>6</xdr:col>
      <xdr:colOff>197303</xdr:colOff>
      <xdr:row>28</xdr:row>
      <xdr:rowOff>188231</xdr:rowOff>
    </xdr:to>
    <xdr:sp macro="" textlink="">
      <xdr:nvSpPr>
        <xdr:cNvPr id="5" name="四角形: 角を丸くする 4">
          <a:extLst>
            <a:ext uri="{FF2B5EF4-FFF2-40B4-BE49-F238E27FC236}">
              <a16:creationId xmlns:a16="http://schemas.microsoft.com/office/drawing/2014/main" id="{6D7A6FFF-8AFF-4A0A-BD66-FB331DE6C0D0}"/>
            </a:ext>
          </a:extLst>
        </xdr:cNvPr>
        <xdr:cNvSpPr/>
      </xdr:nvSpPr>
      <xdr:spPr>
        <a:xfrm>
          <a:off x="1051378" y="6463392"/>
          <a:ext cx="688975" cy="392339"/>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低</a:t>
          </a:r>
          <a:endParaRPr kumimoji="1" lang="en-US" altLang="ja-JP" sz="2000" b="1" kern="1200"/>
        </a:p>
      </xdr:txBody>
    </xdr:sp>
    <xdr:clientData/>
  </xdr:twoCellAnchor>
  <xdr:twoCellAnchor>
    <xdr:from>
      <xdr:col>5</xdr:col>
      <xdr:colOff>196699</xdr:colOff>
      <xdr:row>11</xdr:row>
      <xdr:rowOff>30781</xdr:rowOff>
    </xdr:from>
    <xdr:to>
      <xdr:col>11</xdr:col>
      <xdr:colOff>87546</xdr:colOff>
      <xdr:row>13</xdr:row>
      <xdr:rowOff>188808</xdr:rowOff>
    </xdr:to>
    <xdr:sp macro="" textlink="">
      <xdr:nvSpPr>
        <xdr:cNvPr id="6" name="四角形: 角を丸くする 5">
          <a:extLst>
            <a:ext uri="{FF2B5EF4-FFF2-40B4-BE49-F238E27FC236}">
              <a16:creationId xmlns:a16="http://schemas.microsoft.com/office/drawing/2014/main" id="{C7DC2E87-FD9D-4812-BB64-CD06A4502B2B}"/>
            </a:ext>
          </a:extLst>
        </xdr:cNvPr>
        <xdr:cNvSpPr/>
      </xdr:nvSpPr>
      <xdr:spPr>
        <a:xfrm>
          <a:off x="1482574" y="2650156"/>
          <a:ext cx="1433897" cy="63427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200" b="1"/>
            <a:t>経営者の</a:t>
          </a:r>
          <a:endParaRPr lang="en-US" altLang="ja-JP" sz="1200" b="1"/>
        </a:p>
        <a:p>
          <a:pPr algn="ctr"/>
          <a:r>
            <a:rPr lang="ja-JP" altLang="en-US" sz="1200" b="1"/>
            <a:t>セカンドライフ</a:t>
          </a:r>
        </a:p>
      </xdr:txBody>
    </xdr:sp>
    <xdr:clientData/>
  </xdr:twoCellAnchor>
  <xdr:twoCellAnchor>
    <xdr:from>
      <xdr:col>27</xdr:col>
      <xdr:colOff>153607</xdr:colOff>
      <xdr:row>3</xdr:row>
      <xdr:rowOff>196465</xdr:rowOff>
    </xdr:from>
    <xdr:to>
      <xdr:col>33</xdr:col>
      <xdr:colOff>44453</xdr:colOff>
      <xdr:row>5</xdr:row>
      <xdr:rowOff>219143</xdr:rowOff>
    </xdr:to>
    <xdr:sp macro="" textlink="">
      <xdr:nvSpPr>
        <xdr:cNvPr id="7" name="四角形: 角を丸くする 6">
          <a:extLst>
            <a:ext uri="{FF2B5EF4-FFF2-40B4-BE49-F238E27FC236}">
              <a16:creationId xmlns:a16="http://schemas.microsoft.com/office/drawing/2014/main" id="{843F2D28-D732-4110-AFB9-5954365CD5AE}"/>
            </a:ext>
          </a:extLst>
        </xdr:cNvPr>
        <xdr:cNvSpPr/>
      </xdr:nvSpPr>
      <xdr:spPr>
        <a:xfrm>
          <a:off x="7097332" y="910840"/>
          <a:ext cx="1433896" cy="498928"/>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事業承継</a:t>
          </a:r>
        </a:p>
      </xdr:txBody>
    </xdr:sp>
    <xdr:clientData/>
  </xdr:twoCellAnchor>
  <xdr:twoCellAnchor>
    <xdr:from>
      <xdr:col>21</xdr:col>
      <xdr:colOff>48673</xdr:colOff>
      <xdr:row>19</xdr:row>
      <xdr:rowOff>52930</xdr:rowOff>
    </xdr:from>
    <xdr:to>
      <xdr:col>26</xdr:col>
      <xdr:colOff>200323</xdr:colOff>
      <xdr:row>21</xdr:row>
      <xdr:rowOff>75607</xdr:rowOff>
    </xdr:to>
    <xdr:sp macro="" textlink="">
      <xdr:nvSpPr>
        <xdr:cNvPr id="8" name="四角形: 角を丸くする 7">
          <a:extLst>
            <a:ext uri="{FF2B5EF4-FFF2-40B4-BE49-F238E27FC236}">
              <a16:creationId xmlns:a16="http://schemas.microsoft.com/office/drawing/2014/main" id="{3CC2D731-357D-4F8D-A31A-A6F8212A1E47}"/>
            </a:ext>
          </a:extLst>
        </xdr:cNvPr>
        <xdr:cNvSpPr/>
      </xdr:nvSpPr>
      <xdr:spPr>
        <a:xfrm>
          <a:off x="5449348" y="4577305"/>
          <a:ext cx="1437525" cy="49892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取引先倒産</a:t>
          </a:r>
        </a:p>
      </xdr:txBody>
    </xdr:sp>
    <xdr:clientData/>
  </xdr:twoCellAnchor>
  <xdr:twoCellAnchor>
    <xdr:from>
      <xdr:col>14</xdr:col>
      <xdr:colOff>184908</xdr:colOff>
      <xdr:row>21</xdr:row>
      <xdr:rowOff>84249</xdr:rowOff>
    </xdr:from>
    <xdr:to>
      <xdr:col>20</xdr:col>
      <xdr:colOff>75755</xdr:colOff>
      <xdr:row>23</xdr:row>
      <xdr:rowOff>106926</xdr:rowOff>
    </xdr:to>
    <xdr:sp macro="" textlink="">
      <xdr:nvSpPr>
        <xdr:cNvPr id="9" name="四角形: 角を丸くする 8">
          <a:extLst>
            <a:ext uri="{FF2B5EF4-FFF2-40B4-BE49-F238E27FC236}">
              <a16:creationId xmlns:a16="http://schemas.microsoft.com/office/drawing/2014/main" id="{1D2E9F5A-1A67-40E8-9C6A-24F3B57096C7}"/>
            </a:ext>
          </a:extLst>
        </xdr:cNvPr>
        <xdr:cNvSpPr/>
      </xdr:nvSpPr>
      <xdr:spPr>
        <a:xfrm>
          <a:off x="3785358" y="5084874"/>
          <a:ext cx="1433897" cy="49892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情報漏洩</a:t>
          </a:r>
        </a:p>
      </xdr:txBody>
    </xdr:sp>
    <xdr:clientData/>
  </xdr:twoCellAnchor>
  <xdr:twoCellAnchor>
    <xdr:from>
      <xdr:col>29</xdr:col>
      <xdr:colOff>30631</xdr:colOff>
      <xdr:row>10</xdr:row>
      <xdr:rowOff>32734</xdr:rowOff>
    </xdr:from>
    <xdr:to>
      <xdr:col>34</xdr:col>
      <xdr:colOff>182282</xdr:colOff>
      <xdr:row>12</xdr:row>
      <xdr:rowOff>55412</xdr:rowOff>
    </xdr:to>
    <xdr:sp macro="" textlink="">
      <xdr:nvSpPr>
        <xdr:cNvPr id="10" name="四角形: 角を丸くする 9">
          <a:extLst>
            <a:ext uri="{FF2B5EF4-FFF2-40B4-BE49-F238E27FC236}">
              <a16:creationId xmlns:a16="http://schemas.microsoft.com/office/drawing/2014/main" id="{C47411D8-F921-4686-AD73-51CAB6F54CEA}"/>
            </a:ext>
          </a:extLst>
        </xdr:cNvPr>
        <xdr:cNvSpPr/>
      </xdr:nvSpPr>
      <xdr:spPr>
        <a:xfrm>
          <a:off x="7488706" y="2413984"/>
          <a:ext cx="1437526" cy="498928"/>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従業員離職</a:t>
          </a:r>
        </a:p>
      </xdr:txBody>
    </xdr:sp>
    <xdr:clientData/>
  </xdr:twoCellAnchor>
  <xdr:twoCellAnchor>
    <xdr:from>
      <xdr:col>22</xdr:col>
      <xdr:colOff>16208</xdr:colOff>
      <xdr:row>12</xdr:row>
      <xdr:rowOff>23213</xdr:rowOff>
    </xdr:from>
    <xdr:to>
      <xdr:col>27</xdr:col>
      <xdr:colOff>167859</xdr:colOff>
      <xdr:row>14</xdr:row>
      <xdr:rowOff>45890</xdr:rowOff>
    </xdr:to>
    <xdr:sp macro="" textlink="">
      <xdr:nvSpPr>
        <xdr:cNvPr id="11" name="四角形: 角を丸くする 10">
          <a:extLst>
            <a:ext uri="{FF2B5EF4-FFF2-40B4-BE49-F238E27FC236}">
              <a16:creationId xmlns:a16="http://schemas.microsoft.com/office/drawing/2014/main" id="{97CCF1B2-9F62-4336-A8DA-91A9A14D1E2E}"/>
            </a:ext>
          </a:extLst>
        </xdr:cNvPr>
        <xdr:cNvSpPr/>
      </xdr:nvSpPr>
      <xdr:spPr>
        <a:xfrm>
          <a:off x="5674058" y="2880713"/>
          <a:ext cx="1437526" cy="49892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風水害</a:t>
          </a:r>
        </a:p>
      </xdr:txBody>
    </xdr:sp>
    <xdr:clientData/>
  </xdr:twoCellAnchor>
  <xdr:twoCellAnchor>
    <xdr:from>
      <xdr:col>14</xdr:col>
      <xdr:colOff>18440</xdr:colOff>
      <xdr:row>5</xdr:row>
      <xdr:rowOff>102055</xdr:rowOff>
    </xdr:from>
    <xdr:to>
      <xdr:col>19</xdr:col>
      <xdr:colOff>170090</xdr:colOff>
      <xdr:row>7</xdr:row>
      <xdr:rowOff>124732</xdr:rowOff>
    </xdr:to>
    <xdr:sp macro="" textlink="">
      <xdr:nvSpPr>
        <xdr:cNvPr id="12" name="四角形: 角を丸くする 11">
          <a:extLst>
            <a:ext uri="{FF2B5EF4-FFF2-40B4-BE49-F238E27FC236}">
              <a16:creationId xmlns:a16="http://schemas.microsoft.com/office/drawing/2014/main" id="{02C18984-CFC2-448D-B4F1-565E2E54A19D}"/>
            </a:ext>
          </a:extLst>
        </xdr:cNvPr>
        <xdr:cNvSpPr/>
      </xdr:nvSpPr>
      <xdr:spPr>
        <a:xfrm>
          <a:off x="3618890" y="1292680"/>
          <a:ext cx="1437525" cy="49892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火災</a:t>
          </a:r>
        </a:p>
      </xdr:txBody>
    </xdr:sp>
    <xdr:clientData/>
  </xdr:twoCellAnchor>
  <xdr:twoCellAnchor>
    <xdr:from>
      <xdr:col>11</xdr:col>
      <xdr:colOff>34018</xdr:colOff>
      <xdr:row>8</xdr:row>
      <xdr:rowOff>44782</xdr:rowOff>
    </xdr:from>
    <xdr:to>
      <xdr:col>16</xdr:col>
      <xdr:colOff>185668</xdr:colOff>
      <xdr:row>10</xdr:row>
      <xdr:rowOff>67459</xdr:rowOff>
    </xdr:to>
    <xdr:sp macro="" textlink="">
      <xdr:nvSpPr>
        <xdr:cNvPr id="13" name="四角形: 角を丸くする 12">
          <a:extLst>
            <a:ext uri="{FF2B5EF4-FFF2-40B4-BE49-F238E27FC236}">
              <a16:creationId xmlns:a16="http://schemas.microsoft.com/office/drawing/2014/main" id="{39D1B246-475C-4BFD-B47B-57431592CE46}"/>
            </a:ext>
          </a:extLst>
        </xdr:cNvPr>
        <xdr:cNvSpPr/>
      </xdr:nvSpPr>
      <xdr:spPr>
        <a:xfrm>
          <a:off x="2862943" y="1949782"/>
          <a:ext cx="1437525" cy="49892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地震</a:t>
          </a:r>
        </a:p>
      </xdr:txBody>
    </xdr:sp>
    <xdr:clientData/>
  </xdr:twoCellAnchor>
  <xdr:twoCellAnchor>
    <xdr:from>
      <xdr:col>8</xdr:col>
      <xdr:colOff>226789</xdr:colOff>
      <xdr:row>13</xdr:row>
      <xdr:rowOff>235599</xdr:rowOff>
    </xdr:from>
    <xdr:to>
      <xdr:col>14</xdr:col>
      <xdr:colOff>117636</xdr:colOff>
      <xdr:row>16</xdr:row>
      <xdr:rowOff>8812</xdr:rowOff>
    </xdr:to>
    <xdr:sp macro="" textlink="">
      <xdr:nvSpPr>
        <xdr:cNvPr id="14" name="四角形: 角を丸くする 13">
          <a:extLst>
            <a:ext uri="{FF2B5EF4-FFF2-40B4-BE49-F238E27FC236}">
              <a16:creationId xmlns:a16="http://schemas.microsoft.com/office/drawing/2014/main" id="{12FC1F82-95BA-42C5-8E15-D494F6533718}"/>
            </a:ext>
          </a:extLst>
        </xdr:cNvPr>
        <xdr:cNvSpPr/>
      </xdr:nvSpPr>
      <xdr:spPr>
        <a:xfrm>
          <a:off x="2284189" y="3331224"/>
          <a:ext cx="1433897" cy="487588"/>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システム障害</a:t>
          </a:r>
        </a:p>
      </xdr:txBody>
    </xdr:sp>
    <xdr:clientData/>
  </xdr:twoCellAnchor>
  <xdr:twoCellAnchor>
    <xdr:from>
      <xdr:col>9</xdr:col>
      <xdr:colOff>56129</xdr:colOff>
      <xdr:row>18</xdr:row>
      <xdr:rowOff>163985</xdr:rowOff>
    </xdr:from>
    <xdr:to>
      <xdr:col>14</xdr:col>
      <xdr:colOff>207779</xdr:colOff>
      <xdr:row>20</xdr:row>
      <xdr:rowOff>186662</xdr:rowOff>
    </xdr:to>
    <xdr:sp macro="" textlink="">
      <xdr:nvSpPr>
        <xdr:cNvPr id="15" name="四角形: 角を丸くする 14">
          <a:extLst>
            <a:ext uri="{FF2B5EF4-FFF2-40B4-BE49-F238E27FC236}">
              <a16:creationId xmlns:a16="http://schemas.microsoft.com/office/drawing/2014/main" id="{F1602848-C2D5-4E5C-A427-3442BF944B2C}"/>
            </a:ext>
          </a:extLst>
        </xdr:cNvPr>
        <xdr:cNvSpPr/>
      </xdr:nvSpPr>
      <xdr:spPr>
        <a:xfrm>
          <a:off x="2370704" y="4450235"/>
          <a:ext cx="1437525" cy="49892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落雷</a:t>
          </a:r>
        </a:p>
      </xdr:txBody>
    </xdr:sp>
    <xdr:clientData/>
  </xdr:twoCellAnchor>
  <xdr:twoCellAnchor>
    <xdr:from>
      <xdr:col>28</xdr:col>
      <xdr:colOff>54478</xdr:colOff>
      <xdr:row>17</xdr:row>
      <xdr:rowOff>63380</xdr:rowOff>
    </xdr:from>
    <xdr:to>
      <xdr:col>33</xdr:col>
      <xdr:colOff>206128</xdr:colOff>
      <xdr:row>19</xdr:row>
      <xdr:rowOff>86058</xdr:rowOff>
    </xdr:to>
    <xdr:sp macro="" textlink="">
      <xdr:nvSpPr>
        <xdr:cNvPr id="16" name="四角形: 角を丸くする 15">
          <a:extLst>
            <a:ext uri="{FF2B5EF4-FFF2-40B4-BE49-F238E27FC236}">
              <a16:creationId xmlns:a16="http://schemas.microsoft.com/office/drawing/2014/main" id="{C8BB40C7-0460-4D49-B23A-97050D96D3E3}"/>
            </a:ext>
          </a:extLst>
        </xdr:cNvPr>
        <xdr:cNvSpPr/>
      </xdr:nvSpPr>
      <xdr:spPr>
        <a:xfrm>
          <a:off x="7255378" y="4111505"/>
          <a:ext cx="1437525" cy="498928"/>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社用車事故</a:t>
          </a:r>
        </a:p>
      </xdr:txBody>
    </xdr:sp>
    <xdr:clientData/>
  </xdr:twoCellAnchor>
  <xdr:twoCellAnchor>
    <xdr:from>
      <xdr:col>20</xdr:col>
      <xdr:colOff>146118</xdr:colOff>
      <xdr:row>15</xdr:row>
      <xdr:rowOff>201072</xdr:rowOff>
    </xdr:from>
    <xdr:to>
      <xdr:col>26</xdr:col>
      <xdr:colOff>36964</xdr:colOff>
      <xdr:row>17</xdr:row>
      <xdr:rowOff>223749</xdr:rowOff>
    </xdr:to>
    <xdr:sp macro="" textlink="">
      <xdr:nvSpPr>
        <xdr:cNvPr id="17" name="四角形: 角を丸くする 16">
          <a:extLst>
            <a:ext uri="{FF2B5EF4-FFF2-40B4-BE49-F238E27FC236}">
              <a16:creationId xmlns:a16="http://schemas.microsoft.com/office/drawing/2014/main" id="{B72B3A4F-1D61-498E-A984-95E572F1330E}"/>
            </a:ext>
          </a:extLst>
        </xdr:cNvPr>
        <xdr:cNvSpPr/>
      </xdr:nvSpPr>
      <xdr:spPr>
        <a:xfrm>
          <a:off x="5289618" y="3772947"/>
          <a:ext cx="1433896" cy="49892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労災</a:t>
          </a:r>
        </a:p>
      </xdr:txBody>
    </xdr:sp>
    <xdr:clientData/>
  </xdr:twoCellAnchor>
  <xdr:twoCellAnchor>
    <xdr:from>
      <xdr:col>24</xdr:col>
      <xdr:colOff>183246</xdr:colOff>
      <xdr:row>6</xdr:row>
      <xdr:rowOff>242245</xdr:rowOff>
    </xdr:from>
    <xdr:to>
      <xdr:col>30</xdr:col>
      <xdr:colOff>74093</xdr:colOff>
      <xdr:row>9</xdr:row>
      <xdr:rowOff>150808</xdr:rowOff>
    </xdr:to>
    <xdr:sp macro="" textlink="">
      <xdr:nvSpPr>
        <xdr:cNvPr id="18" name="四角形: 角を丸くする 17">
          <a:extLst>
            <a:ext uri="{FF2B5EF4-FFF2-40B4-BE49-F238E27FC236}">
              <a16:creationId xmlns:a16="http://schemas.microsoft.com/office/drawing/2014/main" id="{CB4681F3-DCF1-4FEF-8727-014C5491AAB1}"/>
            </a:ext>
          </a:extLst>
        </xdr:cNvPr>
        <xdr:cNvSpPr/>
      </xdr:nvSpPr>
      <xdr:spPr>
        <a:xfrm>
          <a:off x="6355446" y="1670995"/>
          <a:ext cx="1433897" cy="622938"/>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n-US" altLang="ja-JP" sz="1050" b="1"/>
        </a:p>
        <a:p>
          <a:pPr algn="ctr"/>
          <a:r>
            <a:rPr lang="ja-JP" altLang="en-US" sz="1050" b="1"/>
            <a:t>経営者の</a:t>
          </a:r>
          <a:endParaRPr lang="en-US" altLang="ja-JP" sz="1050" b="1"/>
        </a:p>
        <a:p>
          <a:pPr algn="ctr"/>
          <a:r>
            <a:rPr lang="ja-JP" altLang="en-US" sz="1050" b="1"/>
            <a:t>戦線離脱（休業）</a:t>
          </a:r>
          <a:endParaRPr lang="en-US" altLang="ja-JP" sz="1050" b="1"/>
        </a:p>
        <a:p>
          <a:pPr algn="ctr"/>
          <a:endParaRPr lang="ja-JP" altLang="en-US" sz="1200" b="1"/>
        </a:p>
      </xdr:txBody>
    </xdr:sp>
    <xdr:clientData/>
  </xdr:twoCellAnchor>
  <xdr:twoCellAnchor>
    <xdr:from>
      <xdr:col>4</xdr:col>
      <xdr:colOff>226786</xdr:colOff>
      <xdr:row>3</xdr:row>
      <xdr:rowOff>124733</xdr:rowOff>
    </xdr:from>
    <xdr:to>
      <xdr:col>10</xdr:col>
      <xdr:colOff>117632</xdr:colOff>
      <xdr:row>5</xdr:row>
      <xdr:rowOff>147411</xdr:rowOff>
    </xdr:to>
    <xdr:sp macro="" textlink="">
      <xdr:nvSpPr>
        <xdr:cNvPr id="19" name="四角形: 角を丸くする 18">
          <a:extLst>
            <a:ext uri="{FF2B5EF4-FFF2-40B4-BE49-F238E27FC236}">
              <a16:creationId xmlns:a16="http://schemas.microsoft.com/office/drawing/2014/main" id="{4C8B99BA-FC6D-4951-A7E0-5E0575495542}"/>
            </a:ext>
          </a:extLst>
        </xdr:cNvPr>
        <xdr:cNvSpPr/>
      </xdr:nvSpPr>
      <xdr:spPr>
        <a:xfrm>
          <a:off x="1255486" y="839108"/>
          <a:ext cx="1433896" cy="498928"/>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経営者の死亡</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35</xdr:col>
      <xdr:colOff>18144</xdr:colOff>
      <xdr:row>2</xdr:row>
      <xdr:rowOff>49893</xdr:rowOff>
    </xdr:from>
    <xdr:to>
      <xdr:col>37</xdr:col>
      <xdr:colOff>192769</xdr:colOff>
      <xdr:row>3</xdr:row>
      <xdr:rowOff>204107</xdr:rowOff>
    </xdr:to>
    <xdr:sp macro="" textlink="">
      <xdr:nvSpPr>
        <xdr:cNvPr id="2" name="四角形: 角を丸くする 1">
          <a:extLst>
            <a:ext uri="{FF2B5EF4-FFF2-40B4-BE49-F238E27FC236}">
              <a16:creationId xmlns:a16="http://schemas.microsoft.com/office/drawing/2014/main" id="{6A95C27A-C5AF-41FD-9BCF-D091CAB1AFE3}"/>
            </a:ext>
          </a:extLst>
        </xdr:cNvPr>
        <xdr:cNvSpPr/>
      </xdr:nvSpPr>
      <xdr:spPr>
        <a:xfrm>
          <a:off x="9019269" y="526143"/>
          <a:ext cx="688975" cy="392339"/>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大</a:t>
          </a:r>
          <a:endParaRPr kumimoji="1" lang="en-US" altLang="ja-JP" sz="2000" b="1" kern="1200"/>
        </a:p>
      </xdr:txBody>
    </xdr:sp>
    <xdr:clientData/>
  </xdr:twoCellAnchor>
  <xdr:twoCellAnchor>
    <xdr:from>
      <xdr:col>35</xdr:col>
      <xdr:colOff>34017</xdr:colOff>
      <xdr:row>24</xdr:row>
      <xdr:rowOff>56696</xdr:rowOff>
    </xdr:from>
    <xdr:to>
      <xdr:col>37</xdr:col>
      <xdr:colOff>208642</xdr:colOff>
      <xdr:row>25</xdr:row>
      <xdr:rowOff>210910</xdr:rowOff>
    </xdr:to>
    <xdr:sp macro="" textlink="">
      <xdr:nvSpPr>
        <xdr:cNvPr id="3" name="四角形: 角を丸くする 2">
          <a:extLst>
            <a:ext uri="{FF2B5EF4-FFF2-40B4-BE49-F238E27FC236}">
              <a16:creationId xmlns:a16="http://schemas.microsoft.com/office/drawing/2014/main" id="{EB80A6B7-DAD6-436B-BF3A-9FEAA3B3834F}"/>
            </a:ext>
          </a:extLst>
        </xdr:cNvPr>
        <xdr:cNvSpPr/>
      </xdr:nvSpPr>
      <xdr:spPr>
        <a:xfrm>
          <a:off x="9035142" y="5771696"/>
          <a:ext cx="688975" cy="392339"/>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小</a:t>
          </a:r>
          <a:endParaRPr kumimoji="1" lang="en-US" altLang="ja-JP" sz="2000" b="1" kern="1200"/>
        </a:p>
      </xdr:txBody>
    </xdr:sp>
    <xdr:clientData/>
  </xdr:twoCellAnchor>
  <xdr:twoCellAnchor>
    <xdr:from>
      <xdr:col>32</xdr:col>
      <xdr:colOff>79375</xdr:colOff>
      <xdr:row>26</xdr:row>
      <xdr:rowOff>34018</xdr:rowOff>
    </xdr:from>
    <xdr:to>
      <xdr:col>34</xdr:col>
      <xdr:colOff>254000</xdr:colOff>
      <xdr:row>27</xdr:row>
      <xdr:rowOff>188232</xdr:rowOff>
    </xdr:to>
    <xdr:sp macro="" textlink="">
      <xdr:nvSpPr>
        <xdr:cNvPr id="4" name="四角形: 角を丸くする 3">
          <a:extLst>
            <a:ext uri="{FF2B5EF4-FFF2-40B4-BE49-F238E27FC236}">
              <a16:creationId xmlns:a16="http://schemas.microsoft.com/office/drawing/2014/main" id="{DD4A77BD-38CC-4D3B-BC2E-9255C5CBBE6F}"/>
            </a:ext>
          </a:extLst>
        </xdr:cNvPr>
        <xdr:cNvSpPr/>
      </xdr:nvSpPr>
      <xdr:spPr>
        <a:xfrm>
          <a:off x="8308975" y="6225268"/>
          <a:ext cx="688975" cy="392339"/>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高</a:t>
          </a:r>
          <a:endParaRPr kumimoji="1" lang="en-US" altLang="ja-JP" sz="2000" b="1" kern="1200"/>
        </a:p>
      </xdr:txBody>
    </xdr:sp>
    <xdr:clientData/>
  </xdr:twoCellAnchor>
  <xdr:twoCellAnchor>
    <xdr:from>
      <xdr:col>3</xdr:col>
      <xdr:colOff>22678</xdr:colOff>
      <xdr:row>26</xdr:row>
      <xdr:rowOff>34017</xdr:rowOff>
    </xdr:from>
    <xdr:to>
      <xdr:col>5</xdr:col>
      <xdr:colOff>197303</xdr:colOff>
      <xdr:row>27</xdr:row>
      <xdr:rowOff>188231</xdr:rowOff>
    </xdr:to>
    <xdr:sp macro="" textlink="">
      <xdr:nvSpPr>
        <xdr:cNvPr id="5" name="四角形: 角を丸くする 4">
          <a:extLst>
            <a:ext uri="{FF2B5EF4-FFF2-40B4-BE49-F238E27FC236}">
              <a16:creationId xmlns:a16="http://schemas.microsoft.com/office/drawing/2014/main" id="{B6F93E48-E449-4A2E-A12C-2A8C74435E9E}"/>
            </a:ext>
          </a:extLst>
        </xdr:cNvPr>
        <xdr:cNvSpPr/>
      </xdr:nvSpPr>
      <xdr:spPr>
        <a:xfrm>
          <a:off x="794203" y="6225267"/>
          <a:ext cx="688975" cy="392339"/>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低</a:t>
          </a:r>
          <a:endParaRPr kumimoji="1" lang="en-US" altLang="ja-JP" sz="2000" b="1" kern="12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31750</xdr:colOff>
      <xdr:row>2</xdr:row>
      <xdr:rowOff>365126</xdr:rowOff>
    </xdr:from>
    <xdr:to>
      <xdr:col>8</xdr:col>
      <xdr:colOff>0</xdr:colOff>
      <xdr:row>19</xdr:row>
      <xdr:rowOff>317500</xdr:rowOff>
    </xdr:to>
    <xdr:graphicFrame macro="">
      <xdr:nvGraphicFramePr>
        <xdr:cNvPr id="2" name="グラフ 1">
          <a:extLst>
            <a:ext uri="{FF2B5EF4-FFF2-40B4-BE49-F238E27FC236}">
              <a16:creationId xmlns:a16="http://schemas.microsoft.com/office/drawing/2014/main" id="{754D7FA5-F9A7-4A37-B06F-1B07E0C8AA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15875</xdr:colOff>
      <xdr:row>2</xdr:row>
      <xdr:rowOff>365125</xdr:rowOff>
    </xdr:from>
    <xdr:to>
      <xdr:col>17</xdr:col>
      <xdr:colOff>0</xdr:colOff>
      <xdr:row>19</xdr:row>
      <xdr:rowOff>317499</xdr:rowOff>
    </xdr:to>
    <xdr:graphicFrame macro="">
      <xdr:nvGraphicFramePr>
        <xdr:cNvPr id="3" name="グラフ 2">
          <a:extLst>
            <a:ext uri="{FF2B5EF4-FFF2-40B4-BE49-F238E27FC236}">
              <a16:creationId xmlns:a16="http://schemas.microsoft.com/office/drawing/2014/main" id="{FBF42CA5-3A07-44B4-B8C2-15C0DC330E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309562</xdr:colOff>
      <xdr:row>1</xdr:row>
      <xdr:rowOff>15876</xdr:rowOff>
    </xdr:from>
    <xdr:to>
      <xdr:col>9</xdr:col>
      <xdr:colOff>285750</xdr:colOff>
      <xdr:row>22</xdr:row>
      <xdr:rowOff>301626</xdr:rowOff>
    </xdr:to>
    <xdr:graphicFrame macro="">
      <xdr:nvGraphicFramePr>
        <xdr:cNvPr id="2" name="グラフ 1">
          <a:extLst>
            <a:ext uri="{FF2B5EF4-FFF2-40B4-BE49-F238E27FC236}">
              <a16:creationId xmlns:a16="http://schemas.microsoft.com/office/drawing/2014/main" id="{7B5844D1-EC15-498C-B05B-FCB491D55E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10</xdr:col>
      <xdr:colOff>79374</xdr:colOff>
      <xdr:row>19</xdr:row>
      <xdr:rowOff>95249</xdr:rowOff>
    </xdr:from>
    <xdr:ext cx="1440539" cy="1031875"/>
    <xdr:pic>
      <xdr:nvPicPr>
        <xdr:cNvPr id="3" name="図 2" descr="「ワンポイントアドバイス」の写真素材 | 13,613件の無料イラスト画像 | Adobe Stock">
          <a:extLst>
            <a:ext uri="{FF2B5EF4-FFF2-40B4-BE49-F238E27FC236}">
              <a16:creationId xmlns:a16="http://schemas.microsoft.com/office/drawing/2014/main" id="{6BDE0798-12D1-4C4E-8363-DD348C81334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985124" y="4619624"/>
          <a:ext cx="1440539" cy="1031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7.xml><?xml version="1.0" encoding="utf-8"?>
<xdr:wsDr xmlns:xdr="http://schemas.openxmlformats.org/drawingml/2006/spreadsheetDrawing" xmlns:a="http://schemas.openxmlformats.org/drawingml/2006/main">
  <xdr:twoCellAnchor>
    <xdr:from>
      <xdr:col>9</xdr:col>
      <xdr:colOff>190500</xdr:colOff>
      <xdr:row>1</xdr:row>
      <xdr:rowOff>158750</xdr:rowOff>
    </xdr:from>
    <xdr:to>
      <xdr:col>16</xdr:col>
      <xdr:colOff>472778</xdr:colOff>
      <xdr:row>10</xdr:row>
      <xdr:rowOff>126500</xdr:rowOff>
    </xdr:to>
    <xdr:grpSp>
      <xdr:nvGrpSpPr>
        <xdr:cNvPr id="6" name="グループ化 5">
          <a:extLst>
            <a:ext uri="{FF2B5EF4-FFF2-40B4-BE49-F238E27FC236}">
              <a16:creationId xmlns:a16="http://schemas.microsoft.com/office/drawing/2014/main" id="{26EE876B-CED7-A196-9E6F-32E38804936C}"/>
            </a:ext>
          </a:extLst>
        </xdr:cNvPr>
        <xdr:cNvGrpSpPr>
          <a:grpSpLocks noChangeAspect="1"/>
        </xdr:cNvGrpSpPr>
      </xdr:nvGrpSpPr>
      <xdr:grpSpPr>
        <a:xfrm>
          <a:off x="7476473" y="555408"/>
          <a:ext cx="6200826" cy="3537667"/>
          <a:chOff x="8815917" y="1566333"/>
          <a:chExt cx="7791219" cy="4381890"/>
        </a:xfrm>
      </xdr:grpSpPr>
      <xdr:pic>
        <xdr:nvPicPr>
          <xdr:cNvPr id="2" name="table">
            <a:extLst>
              <a:ext uri="{FF2B5EF4-FFF2-40B4-BE49-F238E27FC236}">
                <a16:creationId xmlns:a16="http://schemas.microsoft.com/office/drawing/2014/main" id="{7DF31DB1-B8D2-13EA-83AD-9D6313BFECE5}"/>
              </a:ext>
            </a:extLst>
          </xdr:cNvPr>
          <xdr:cNvPicPr>
            <a:picLocks noChangeAspect="1"/>
          </xdr:cNvPicPr>
        </xdr:nvPicPr>
        <xdr:blipFill>
          <a:blip xmlns:r="http://schemas.openxmlformats.org/officeDocument/2006/relationships" r:embed="rId1"/>
          <a:stretch>
            <a:fillRect/>
          </a:stretch>
        </xdr:blipFill>
        <xdr:spPr>
          <a:xfrm>
            <a:off x="8837888" y="2471836"/>
            <a:ext cx="7769248" cy="3476387"/>
          </a:xfrm>
          <a:prstGeom prst="rect">
            <a:avLst/>
          </a:prstGeom>
        </xdr:spPr>
      </xdr:pic>
      <xdr:sp macro="" textlink="">
        <xdr:nvSpPr>
          <xdr:cNvPr id="3" name="四角形: 角を丸くする 2">
            <a:extLst>
              <a:ext uri="{FF2B5EF4-FFF2-40B4-BE49-F238E27FC236}">
                <a16:creationId xmlns:a16="http://schemas.microsoft.com/office/drawing/2014/main" id="{648265C4-7ED5-45E1-7F59-0334CA9835D5}"/>
              </a:ext>
            </a:extLst>
          </xdr:cNvPr>
          <xdr:cNvSpPr/>
        </xdr:nvSpPr>
        <xdr:spPr>
          <a:xfrm>
            <a:off x="8815917" y="1583066"/>
            <a:ext cx="3906596" cy="640080"/>
          </a:xfrm>
          <a:prstGeom prst="roundRect">
            <a:avLst/>
          </a:prstGeom>
          <a:solidFill>
            <a:srgbClr val="4FB9A7"/>
          </a:solidFill>
          <a:ln>
            <a:solidFill>
              <a:srgbClr val="4FB9A7"/>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2400" b="1"/>
              <a:t>50</a:t>
            </a:r>
            <a:r>
              <a:rPr kumimoji="1" lang="ja-JP" altLang="en-US" sz="2400" b="1"/>
              <a:t>％超の議決権</a:t>
            </a:r>
            <a:endParaRPr kumimoji="1" lang="en-US" altLang="ja-JP" sz="2400" b="1"/>
          </a:p>
        </xdr:txBody>
      </xdr:sp>
      <xdr:sp macro="" textlink="">
        <xdr:nvSpPr>
          <xdr:cNvPr id="4" name="四角形: 角を丸くする 3">
            <a:extLst>
              <a:ext uri="{FF2B5EF4-FFF2-40B4-BE49-F238E27FC236}">
                <a16:creationId xmlns:a16="http://schemas.microsoft.com/office/drawing/2014/main" id="{7E137E1F-EB1E-04E3-9C4E-8E39827E91EC}"/>
              </a:ext>
            </a:extLst>
          </xdr:cNvPr>
          <xdr:cNvSpPr/>
        </xdr:nvSpPr>
        <xdr:spPr>
          <a:xfrm>
            <a:off x="12773206" y="1566333"/>
            <a:ext cx="3793404" cy="640080"/>
          </a:xfrm>
          <a:prstGeom prst="roundRect">
            <a:avLst/>
          </a:prstGeom>
          <a:solidFill>
            <a:srgbClr val="4FB9A7"/>
          </a:solidFill>
          <a:ln>
            <a:solidFill>
              <a:srgbClr val="4FB9A7"/>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2400" b="1"/>
              <a:t>3</a:t>
            </a:r>
            <a:r>
              <a:rPr kumimoji="1" lang="ja-JP" altLang="en-US" sz="2400" b="1"/>
              <a:t>分の</a:t>
            </a:r>
            <a:r>
              <a:rPr kumimoji="1" lang="en-US" altLang="ja-JP" sz="2400" b="1"/>
              <a:t>2</a:t>
            </a:r>
            <a:r>
              <a:rPr kumimoji="1" lang="ja-JP" altLang="en-US" sz="2400" b="1"/>
              <a:t>以上の議決権</a:t>
            </a:r>
            <a:endParaRPr kumimoji="1" lang="en-US" altLang="ja-JP" sz="2400" b="1"/>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780142</xdr:colOff>
      <xdr:row>1</xdr:row>
      <xdr:rowOff>81646</xdr:rowOff>
    </xdr:from>
    <xdr:to>
      <xdr:col>16</xdr:col>
      <xdr:colOff>780141</xdr:colOff>
      <xdr:row>6</xdr:row>
      <xdr:rowOff>381004</xdr:rowOff>
    </xdr:to>
    <xdr:graphicFrame macro="">
      <xdr:nvGraphicFramePr>
        <xdr:cNvPr id="2" name="グラフ 1">
          <a:extLst>
            <a:ext uri="{FF2B5EF4-FFF2-40B4-BE49-F238E27FC236}">
              <a16:creationId xmlns:a16="http://schemas.microsoft.com/office/drawing/2014/main" id="{F8974B9A-02BB-4727-A206-9CBE729D71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F09E0-CADA-458D-A411-C55C92ECA28E}">
  <sheetPr>
    <tabColor theme="5" tint="0.59999389629810485"/>
  </sheetPr>
  <dimension ref="A1:AG8"/>
  <sheetViews>
    <sheetView workbookViewId="0">
      <selection activeCell="AD5" sqref="AD5:AF5"/>
    </sheetView>
  </sheetViews>
  <sheetFormatPr defaultRowHeight="18" x14ac:dyDescent="0.45"/>
  <cols>
    <col min="2" max="29" width="3.5" customWidth="1"/>
  </cols>
  <sheetData>
    <row r="1" spans="1:33" x14ac:dyDescent="0.45">
      <c r="A1" s="388"/>
      <c r="B1" s="403" t="s">
        <v>379</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t="s">
        <v>380</v>
      </c>
      <c r="AE1" s="403"/>
      <c r="AF1" s="403"/>
    </row>
    <row r="2" spans="1:33" x14ac:dyDescent="0.45">
      <c r="A2" s="389">
        <v>1</v>
      </c>
      <c r="B2" s="404" t="s">
        <v>381</v>
      </c>
      <c r="C2" s="404"/>
      <c r="D2" s="404"/>
      <c r="E2" s="404"/>
      <c r="F2" s="404"/>
      <c r="G2" s="404"/>
      <c r="H2" s="404"/>
      <c r="I2" s="404"/>
      <c r="J2" s="404"/>
      <c r="K2" s="404"/>
      <c r="L2" s="404"/>
      <c r="M2" s="404"/>
      <c r="N2" s="404"/>
      <c r="O2" s="404"/>
      <c r="P2" s="404"/>
      <c r="Q2" s="404"/>
      <c r="R2" s="404"/>
      <c r="S2" s="404"/>
      <c r="T2" s="404"/>
      <c r="U2" s="404"/>
      <c r="V2" s="404"/>
      <c r="W2" s="404"/>
      <c r="X2" s="404"/>
      <c r="Y2" s="404"/>
      <c r="Z2" s="404"/>
      <c r="AA2" s="404"/>
      <c r="AB2" s="404"/>
      <c r="AC2" s="404"/>
      <c r="AD2" s="405">
        <f>②決算書概要!F41</f>
        <v>0</v>
      </c>
      <c r="AE2" s="406"/>
      <c r="AF2" s="407"/>
      <c r="AG2" t="s">
        <v>382</v>
      </c>
    </row>
    <row r="3" spans="1:33" x14ac:dyDescent="0.45">
      <c r="A3" s="389">
        <f>A2+1</f>
        <v>2</v>
      </c>
      <c r="B3" s="404" t="s">
        <v>383</v>
      </c>
      <c r="C3" s="404"/>
      <c r="D3" s="404"/>
      <c r="E3" s="404"/>
      <c r="F3" s="404"/>
      <c r="G3" s="404"/>
      <c r="H3" s="404"/>
      <c r="I3" s="404"/>
      <c r="J3" s="404"/>
      <c r="K3" s="404"/>
      <c r="L3" s="404"/>
      <c r="M3" s="404"/>
      <c r="N3" s="404"/>
      <c r="O3" s="404"/>
      <c r="P3" s="404"/>
      <c r="Q3" s="404"/>
      <c r="R3" s="404"/>
      <c r="S3" s="404"/>
      <c r="T3" s="404"/>
      <c r="U3" s="404"/>
      <c r="V3" s="404"/>
      <c r="W3" s="404"/>
      <c r="X3" s="404"/>
      <c r="Y3" s="404"/>
      <c r="Z3" s="404"/>
      <c r="AA3" s="404"/>
      <c r="AB3" s="404"/>
      <c r="AC3" s="404"/>
      <c r="AD3" s="405">
        <f>AD2</f>
        <v>0</v>
      </c>
      <c r="AE3" s="406"/>
      <c r="AF3" s="407"/>
      <c r="AG3" t="s">
        <v>382</v>
      </c>
    </row>
    <row r="4" spans="1:33" x14ac:dyDescent="0.45">
      <c r="A4" s="389">
        <f t="shared" ref="A4:A8" si="0">A3+1</f>
        <v>3</v>
      </c>
      <c r="B4" s="404" t="s">
        <v>391</v>
      </c>
      <c r="C4" s="404"/>
      <c r="D4" s="404"/>
      <c r="E4" s="404"/>
      <c r="F4" s="404"/>
      <c r="G4" s="404"/>
      <c r="H4" s="404"/>
      <c r="I4" s="404"/>
      <c r="J4" s="404"/>
      <c r="K4" s="404"/>
      <c r="L4" s="404"/>
      <c r="M4" s="404"/>
      <c r="N4" s="404"/>
      <c r="O4" s="404"/>
      <c r="P4" s="404"/>
      <c r="Q4" s="404"/>
      <c r="R4" s="404"/>
      <c r="S4" s="404"/>
      <c r="T4" s="404"/>
      <c r="U4" s="404"/>
      <c r="V4" s="404"/>
      <c r="W4" s="404"/>
      <c r="X4" s="404"/>
      <c r="Y4" s="404"/>
      <c r="Z4" s="404"/>
      <c r="AA4" s="404"/>
      <c r="AB4" s="404"/>
      <c r="AC4" s="404"/>
      <c r="AD4" s="405">
        <f>②決算書概要!L24-②決算書概要!H35</f>
        <v>0</v>
      </c>
      <c r="AE4" s="406"/>
      <c r="AF4" s="407"/>
      <c r="AG4" t="s">
        <v>384</v>
      </c>
    </row>
    <row r="5" spans="1:33" x14ac:dyDescent="0.45">
      <c r="A5" s="389">
        <f t="shared" si="0"/>
        <v>4</v>
      </c>
      <c r="B5" s="404" t="s">
        <v>385</v>
      </c>
      <c r="C5" s="404"/>
      <c r="D5" s="404"/>
      <c r="E5" s="404"/>
      <c r="F5" s="404"/>
      <c r="G5" s="404"/>
      <c r="H5" s="404"/>
      <c r="I5" s="404"/>
      <c r="J5" s="404"/>
      <c r="K5" s="404"/>
      <c r="L5" s="404"/>
      <c r="M5" s="404"/>
      <c r="N5" s="404"/>
      <c r="O5" s="404"/>
      <c r="P5" s="404"/>
      <c r="Q5" s="404"/>
      <c r="R5" s="404"/>
      <c r="S5" s="404"/>
      <c r="T5" s="404"/>
      <c r="U5" s="404"/>
      <c r="V5" s="404"/>
      <c r="W5" s="404"/>
      <c r="X5" s="404"/>
      <c r="Y5" s="404"/>
      <c r="Z5" s="404"/>
      <c r="AA5" s="404"/>
      <c r="AB5" s="404"/>
      <c r="AC5" s="404"/>
      <c r="AD5" s="408" t="b">
        <v>0</v>
      </c>
      <c r="AE5" s="409"/>
      <c r="AF5" s="410"/>
      <c r="AG5" t="s">
        <v>386</v>
      </c>
    </row>
    <row r="6" spans="1:33" x14ac:dyDescent="0.45">
      <c r="A6" s="389">
        <f t="shared" si="0"/>
        <v>5</v>
      </c>
      <c r="B6" s="404" t="s">
        <v>387</v>
      </c>
      <c r="C6" s="404"/>
      <c r="D6" s="404"/>
      <c r="E6" s="404"/>
      <c r="F6" s="404"/>
      <c r="G6" s="404"/>
      <c r="H6" s="404"/>
      <c r="I6" s="404"/>
      <c r="J6" s="404"/>
      <c r="K6" s="404"/>
      <c r="L6" s="404"/>
      <c r="M6" s="404"/>
      <c r="N6" s="404"/>
      <c r="O6" s="404"/>
      <c r="P6" s="404"/>
      <c r="Q6" s="404"/>
      <c r="R6" s="404"/>
      <c r="S6" s="404"/>
      <c r="T6" s="404"/>
      <c r="U6" s="404"/>
      <c r="V6" s="404"/>
      <c r="W6" s="404"/>
      <c r="X6" s="404"/>
      <c r="Y6" s="404"/>
      <c r="Z6" s="404"/>
      <c r="AA6" s="404"/>
      <c r="AB6" s="404"/>
      <c r="AC6" s="404"/>
      <c r="AD6" s="408" t="b">
        <v>0</v>
      </c>
      <c r="AE6" s="409"/>
      <c r="AF6" s="410"/>
      <c r="AG6" t="s">
        <v>386</v>
      </c>
    </row>
    <row r="7" spans="1:33" x14ac:dyDescent="0.45">
      <c r="A7" s="389">
        <f t="shared" si="0"/>
        <v>6</v>
      </c>
      <c r="B7" s="404" t="s">
        <v>388</v>
      </c>
      <c r="C7" s="404"/>
      <c r="D7" s="404"/>
      <c r="E7" s="404"/>
      <c r="F7" s="404"/>
      <c r="G7" s="404"/>
      <c r="H7" s="404"/>
      <c r="I7" s="404"/>
      <c r="J7" s="404"/>
      <c r="K7" s="404"/>
      <c r="L7" s="404"/>
      <c r="M7" s="404"/>
      <c r="N7" s="404"/>
      <c r="O7" s="404"/>
      <c r="P7" s="404"/>
      <c r="Q7" s="404"/>
      <c r="R7" s="404"/>
      <c r="S7" s="404"/>
      <c r="T7" s="404"/>
      <c r="U7" s="404"/>
      <c r="V7" s="404"/>
      <c r="W7" s="404"/>
      <c r="X7" s="404"/>
      <c r="Y7" s="404"/>
      <c r="Z7" s="404"/>
      <c r="AA7" s="404"/>
      <c r="AB7" s="404"/>
      <c r="AC7" s="404"/>
      <c r="AD7" s="408" t="b">
        <v>0</v>
      </c>
      <c r="AE7" s="409"/>
      <c r="AF7" s="410"/>
      <c r="AG7" t="s">
        <v>386</v>
      </c>
    </row>
    <row r="8" spans="1:33" x14ac:dyDescent="0.45">
      <c r="A8" s="389">
        <f t="shared" si="0"/>
        <v>7</v>
      </c>
      <c r="B8" s="404" t="s">
        <v>389</v>
      </c>
      <c r="C8" s="404"/>
      <c r="D8" s="404"/>
      <c r="E8" s="404"/>
      <c r="F8" s="404"/>
      <c r="G8" s="404"/>
      <c r="H8" s="404"/>
      <c r="I8" s="404"/>
      <c r="J8" s="404"/>
      <c r="K8" s="404"/>
      <c r="L8" s="404"/>
      <c r="M8" s="404"/>
      <c r="N8" s="404"/>
      <c r="O8" s="404"/>
      <c r="P8" s="404"/>
      <c r="Q8" s="404"/>
      <c r="R8" s="404"/>
      <c r="S8" s="404"/>
      <c r="T8" s="404"/>
      <c r="U8" s="404"/>
      <c r="V8" s="404"/>
      <c r="W8" s="404"/>
      <c r="X8" s="404"/>
      <c r="Y8" s="404"/>
      <c r="Z8" s="404"/>
      <c r="AA8" s="404"/>
      <c r="AB8" s="404"/>
      <c r="AC8" s="404"/>
      <c r="AD8" s="408" t="b">
        <v>0</v>
      </c>
      <c r="AE8" s="409"/>
      <c r="AF8" s="410"/>
      <c r="AG8" t="s">
        <v>386</v>
      </c>
    </row>
  </sheetData>
  <sheetProtection algorithmName="SHA-512" hashValue="6+b4zrScxKaCHgDpscHfUzrJPhs6IG4gqT3ja2TPvFavsuuazO796H+pXOJb99TfuG75MZ9uq1yu00b4CotiJQ==" saltValue="pGQurbmModLSL0RpXdp6rQ==" spinCount="100000" sheet="1" objects="1" scenarios="1"/>
  <mergeCells count="16">
    <mergeCell ref="B7:AC7"/>
    <mergeCell ref="AD7:AF7"/>
    <mergeCell ref="B8:AC8"/>
    <mergeCell ref="AD8:AF8"/>
    <mergeCell ref="B4:AC4"/>
    <mergeCell ref="AD4:AF4"/>
    <mergeCell ref="B5:AC5"/>
    <mergeCell ref="AD5:AF5"/>
    <mergeCell ref="B6:AC6"/>
    <mergeCell ref="AD6:AF6"/>
    <mergeCell ref="B1:AC1"/>
    <mergeCell ref="AD1:AF1"/>
    <mergeCell ref="B2:AC2"/>
    <mergeCell ref="AD2:AF2"/>
    <mergeCell ref="B3:AC3"/>
    <mergeCell ref="AD3:AF3"/>
  </mergeCells>
  <phoneticPr fontId="3"/>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5" tint="0.59999389629810485"/>
  </sheetPr>
  <dimension ref="A1:R23"/>
  <sheetViews>
    <sheetView view="pageBreakPreview" zoomScale="65" zoomScaleNormal="60" zoomScaleSheetLayoutView="90" workbookViewId="0">
      <selection activeCell="E8" sqref="E8:G8"/>
    </sheetView>
  </sheetViews>
  <sheetFormatPr defaultColWidth="10.8984375" defaultRowHeight="34.5" customHeight="1" x14ac:dyDescent="0.45"/>
  <cols>
    <col min="1" max="1" width="10.8984375" style="17"/>
    <col min="2" max="3" width="10.8984375" style="15"/>
    <col min="4" max="4" width="10.8984375" style="17"/>
    <col min="5" max="6" width="10.8984375" style="15"/>
    <col min="7" max="7" width="10.8984375" style="18"/>
    <col min="8" max="8" width="10.8984375" style="19"/>
    <col min="9" max="9" width="10.8984375" style="18" customWidth="1"/>
    <col min="10" max="10" width="10.8984375" style="17"/>
    <col min="11" max="12" width="10.8984375" style="15"/>
    <col min="13" max="13" width="10.8984375" style="17"/>
    <col min="14" max="15" width="10.8984375" style="15"/>
    <col min="16" max="16" width="10.8984375" style="18"/>
    <col min="17" max="17" width="10.8984375" style="19"/>
    <col min="18" max="16384" width="10.8984375" style="16"/>
  </cols>
  <sheetData>
    <row r="1" spans="1:18" s="14" customFormat="1" ht="34.5" customHeight="1" thickBot="1" x14ac:dyDescent="0.5">
      <c r="A1" s="621" t="s">
        <v>272</v>
      </c>
      <c r="B1" s="621"/>
      <c r="C1" s="621"/>
      <c r="D1" s="621"/>
      <c r="E1" s="621"/>
      <c r="F1" s="621"/>
      <c r="G1" s="621"/>
      <c r="H1" s="621"/>
      <c r="I1" s="12"/>
      <c r="J1" s="609" t="s">
        <v>39</v>
      </c>
      <c r="K1" s="610"/>
      <c r="L1" s="610"/>
      <c r="M1" s="610"/>
      <c r="N1" s="610"/>
      <c r="O1" s="610"/>
      <c r="P1" s="610"/>
      <c r="Q1" s="611"/>
      <c r="R1" s="13"/>
    </row>
    <row r="2" spans="1:18" ht="34.5" customHeight="1" x14ac:dyDescent="0.45">
      <c r="A2" s="616" t="s">
        <v>191</v>
      </c>
      <c r="B2" s="616"/>
      <c r="C2" s="616"/>
      <c r="D2" s="616"/>
      <c r="E2" s="616"/>
      <c r="F2" s="616"/>
      <c r="G2" s="616"/>
      <c r="H2" s="616"/>
      <c r="I2" s="15"/>
      <c r="J2" s="615" t="s">
        <v>193</v>
      </c>
      <c r="K2" s="616"/>
      <c r="L2" s="616"/>
      <c r="M2" s="616"/>
      <c r="N2" s="616"/>
      <c r="O2" s="616"/>
      <c r="P2" s="616"/>
      <c r="Q2" s="617"/>
    </row>
    <row r="3" spans="1:18" ht="34.5" customHeight="1" x14ac:dyDescent="0.45">
      <c r="A3" s="616" t="s">
        <v>345</v>
      </c>
      <c r="B3" s="616"/>
      <c r="C3" s="616"/>
      <c r="D3" s="616"/>
      <c r="E3" s="616"/>
      <c r="F3" s="616"/>
      <c r="G3" s="616"/>
      <c r="H3" s="616"/>
      <c r="I3" s="15"/>
      <c r="J3" s="618" t="s">
        <v>194</v>
      </c>
      <c r="K3" s="619"/>
      <c r="L3" s="619"/>
      <c r="M3" s="619"/>
      <c r="N3" s="619"/>
      <c r="O3" s="619"/>
      <c r="P3" s="619"/>
      <c r="Q3" s="620"/>
    </row>
    <row r="4" spans="1:18" ht="34.5" customHeight="1" thickBot="1" x14ac:dyDescent="0.5">
      <c r="A4" s="622" t="s">
        <v>192</v>
      </c>
      <c r="B4" s="622"/>
      <c r="C4" s="622"/>
      <c r="D4" s="622"/>
      <c r="E4" s="622"/>
      <c r="F4" s="622"/>
      <c r="G4" s="622"/>
      <c r="H4" s="622"/>
      <c r="I4" s="15"/>
    </row>
    <row r="5" spans="1:18" ht="34.5" customHeight="1" thickBot="1" x14ac:dyDescent="0.5">
      <c r="A5" s="612" t="s">
        <v>63</v>
      </c>
      <c r="B5" s="613"/>
      <c r="C5" s="613"/>
      <c r="D5" s="613"/>
      <c r="E5" s="613"/>
      <c r="F5" s="613"/>
      <c r="G5" s="613"/>
      <c r="H5" s="614"/>
      <c r="I5" s="15"/>
      <c r="J5" s="20" t="s">
        <v>47</v>
      </c>
      <c r="K5" s="606" t="s">
        <v>40</v>
      </c>
      <c r="L5" s="606"/>
      <c r="M5" s="606"/>
      <c r="N5" s="603">
        <f>②決算書概要!G11/10000</f>
        <v>0</v>
      </c>
      <c r="O5" s="603"/>
      <c r="P5" s="603"/>
      <c r="Q5" s="22" t="s">
        <v>28</v>
      </c>
    </row>
    <row r="6" spans="1:18" ht="34.5" customHeight="1" x14ac:dyDescent="0.45">
      <c r="A6" s="607"/>
      <c r="B6" s="607"/>
      <c r="C6" s="607"/>
      <c r="D6" s="607"/>
      <c r="E6" s="607"/>
      <c r="F6" s="607"/>
      <c r="G6" s="607"/>
      <c r="H6" s="607"/>
      <c r="I6" s="15"/>
      <c r="J6" s="20" t="s">
        <v>48</v>
      </c>
      <c r="K6" s="606" t="s">
        <v>41</v>
      </c>
      <c r="L6" s="606"/>
      <c r="M6" s="606"/>
      <c r="N6" s="603">
        <f>②決算書概要!G12/10000</f>
        <v>0</v>
      </c>
      <c r="O6" s="603"/>
      <c r="P6" s="603"/>
      <c r="Q6" s="22" t="s">
        <v>28</v>
      </c>
    </row>
    <row r="7" spans="1:18" ht="34.5" customHeight="1" x14ac:dyDescent="0.45">
      <c r="A7" s="24" t="s">
        <v>31</v>
      </c>
      <c r="B7" s="608" t="s">
        <v>35</v>
      </c>
      <c r="C7" s="608"/>
      <c r="D7" s="608"/>
      <c r="E7" s="604">
        <f>N12</f>
        <v>0</v>
      </c>
      <c r="F7" s="604"/>
      <c r="G7" s="605"/>
      <c r="H7" s="110" t="s">
        <v>28</v>
      </c>
      <c r="I7" s="15"/>
      <c r="J7" s="20" t="s">
        <v>49</v>
      </c>
      <c r="K7" s="606" t="s">
        <v>44</v>
      </c>
      <c r="L7" s="606"/>
      <c r="M7" s="606"/>
      <c r="N7" s="603">
        <f>②決算書概要!G16/10000</f>
        <v>0</v>
      </c>
      <c r="O7" s="603"/>
      <c r="P7" s="603"/>
      <c r="Q7" s="22" t="s">
        <v>28</v>
      </c>
    </row>
    <row r="8" spans="1:18" ht="34.5" customHeight="1" x14ac:dyDescent="0.45">
      <c r="A8" s="24" t="s">
        <v>32</v>
      </c>
      <c r="B8" s="601" t="s">
        <v>36</v>
      </c>
      <c r="C8" s="601"/>
      <c r="D8" s="601"/>
      <c r="E8" s="604">
        <f>'⑦保障額診断（死亡退職金・転職準備・事業清算までの運転資金'!E23</f>
        <v>0</v>
      </c>
      <c r="F8" s="604"/>
      <c r="G8" s="605"/>
      <c r="H8" s="110" t="s">
        <v>28</v>
      </c>
      <c r="I8" s="15"/>
      <c r="J8" s="20" t="s">
        <v>50</v>
      </c>
      <c r="K8" s="606" t="s">
        <v>45</v>
      </c>
      <c r="L8" s="606"/>
      <c r="M8" s="606"/>
      <c r="N8" s="603">
        <f>②決算書概要!G17/10000</f>
        <v>0</v>
      </c>
      <c r="O8" s="603"/>
      <c r="P8" s="603"/>
      <c r="Q8" s="22" t="s">
        <v>28</v>
      </c>
    </row>
    <row r="9" spans="1:18" ht="34.5" customHeight="1" x14ac:dyDescent="0.45">
      <c r="A9" s="24" t="s">
        <v>33</v>
      </c>
      <c r="B9" s="602" t="s">
        <v>189</v>
      </c>
      <c r="C9" s="602"/>
      <c r="D9" s="602"/>
      <c r="E9" s="604">
        <f>'⑦保障額診断（死亡退職金・転職準備・事業清算までの運転資金'!P7</f>
        <v>0</v>
      </c>
      <c r="F9" s="604"/>
      <c r="G9" s="605"/>
      <c r="H9" s="110" t="s">
        <v>28</v>
      </c>
      <c r="I9" s="15"/>
      <c r="J9" s="20" t="s">
        <v>51</v>
      </c>
      <c r="K9" s="606" t="s">
        <v>43</v>
      </c>
      <c r="L9" s="606"/>
      <c r="M9" s="606"/>
      <c r="N9" s="603">
        <f>(②決算書概要!G18+②決算書概要!G19)/10000</f>
        <v>0</v>
      </c>
      <c r="O9" s="603"/>
      <c r="P9" s="603"/>
      <c r="Q9" s="22" t="s">
        <v>28</v>
      </c>
    </row>
    <row r="10" spans="1:18" ht="34.5" customHeight="1" x14ac:dyDescent="0.45">
      <c r="A10" s="24" t="s">
        <v>34</v>
      </c>
      <c r="B10" s="623" t="s">
        <v>190</v>
      </c>
      <c r="C10" s="623"/>
      <c r="D10" s="623"/>
      <c r="E10" s="604">
        <f>'⑦保障額診断（死亡退職金・転職準備・事業清算までの運転資金'!P19</f>
        <v>0</v>
      </c>
      <c r="F10" s="604"/>
      <c r="G10" s="605"/>
      <c r="H10" s="110" t="s">
        <v>28</v>
      </c>
      <c r="I10" s="15"/>
      <c r="J10" s="638" t="s">
        <v>53</v>
      </c>
      <c r="K10" s="638"/>
      <c r="L10" s="638"/>
      <c r="M10" s="638"/>
      <c r="N10" s="650">
        <f>SUM(N5:P9)</f>
        <v>0</v>
      </c>
      <c r="O10" s="650"/>
      <c r="P10" s="650"/>
      <c r="Q10" s="23" t="s">
        <v>28</v>
      </c>
    </row>
    <row r="11" spans="1:18" ht="34.5" customHeight="1" x14ac:dyDescent="0.45">
      <c r="A11" s="50" t="s">
        <v>42</v>
      </c>
      <c r="B11" s="630" t="s">
        <v>268</v>
      </c>
      <c r="C11" s="631"/>
      <c r="D11" s="632"/>
      <c r="E11" s="633">
        <f>SUM(E7:G10)</f>
        <v>0</v>
      </c>
      <c r="F11" s="634"/>
      <c r="G11" s="634"/>
      <c r="H11" s="109" t="s">
        <v>28</v>
      </c>
      <c r="I11" s="15"/>
      <c r="J11" s="638" t="s">
        <v>52</v>
      </c>
      <c r="K11" s="638"/>
      <c r="L11" s="638"/>
      <c r="M11" s="638"/>
      <c r="N11" s="639">
        <f>30</f>
        <v>30</v>
      </c>
      <c r="O11" s="639"/>
      <c r="P11" s="639"/>
      <c r="Q11" s="23" t="s">
        <v>29</v>
      </c>
    </row>
    <row r="12" spans="1:18" ht="34.5" customHeight="1" x14ac:dyDescent="0.45">
      <c r="A12" s="24" t="s">
        <v>187</v>
      </c>
      <c r="B12" s="629" t="s">
        <v>97</v>
      </c>
      <c r="C12" s="629"/>
      <c r="D12" s="629"/>
      <c r="E12" s="624"/>
      <c r="F12" s="624"/>
      <c r="G12" s="625"/>
      <c r="H12" s="110" t="s">
        <v>28</v>
      </c>
      <c r="I12" s="15"/>
      <c r="J12" s="640" t="s">
        <v>54</v>
      </c>
      <c r="K12" s="640"/>
      <c r="L12" s="640"/>
      <c r="M12" s="640"/>
      <c r="N12" s="641">
        <f>N10/(1-N11/100)</f>
        <v>0</v>
      </c>
      <c r="O12" s="641"/>
      <c r="P12" s="641"/>
      <c r="Q12" s="111" t="s">
        <v>28</v>
      </c>
    </row>
    <row r="13" spans="1:18" ht="34.5" customHeight="1" x14ac:dyDescent="0.45">
      <c r="A13" s="24" t="s">
        <v>269</v>
      </c>
      <c r="B13" s="626" t="s">
        <v>188</v>
      </c>
      <c r="C13" s="626"/>
      <c r="D13" s="626"/>
      <c r="E13" s="627">
        <f>G23</f>
        <v>0</v>
      </c>
      <c r="F13" s="627"/>
      <c r="G13" s="628"/>
      <c r="H13" s="110" t="s">
        <v>28</v>
      </c>
      <c r="I13" s="15"/>
      <c r="J13" s="646" t="s">
        <v>270</v>
      </c>
      <c r="K13" s="646"/>
      <c r="L13" s="646"/>
      <c r="M13" s="646"/>
      <c r="N13" s="646"/>
      <c r="O13" s="646"/>
      <c r="P13" s="646"/>
      <c r="Q13" s="646"/>
    </row>
    <row r="14" spans="1:18" ht="34.5" customHeight="1" x14ac:dyDescent="0.45">
      <c r="A14" s="638" t="s">
        <v>137</v>
      </c>
      <c r="B14" s="638"/>
      <c r="C14" s="638"/>
      <c r="D14" s="638"/>
      <c r="E14" s="650">
        <f>SUM(E7:G10)-E12-E13</f>
        <v>0</v>
      </c>
      <c r="F14" s="650"/>
      <c r="G14" s="633"/>
      <c r="H14" s="109" t="s">
        <v>28</v>
      </c>
      <c r="I14" s="15"/>
      <c r="J14" s="647"/>
      <c r="K14" s="647"/>
      <c r="L14" s="647"/>
      <c r="M14" s="647"/>
      <c r="N14" s="647"/>
      <c r="O14" s="647"/>
      <c r="P14" s="647"/>
      <c r="Q14" s="647"/>
    </row>
    <row r="15" spans="1:18" ht="34.5" customHeight="1" x14ac:dyDescent="0.45">
      <c r="A15" s="15"/>
      <c r="D15" s="15"/>
      <c r="G15" s="15"/>
      <c r="H15" s="15"/>
      <c r="I15" s="15"/>
      <c r="J15" s="647"/>
      <c r="K15" s="647"/>
      <c r="L15" s="647"/>
      <c r="M15" s="647"/>
      <c r="N15" s="647"/>
      <c r="O15" s="647"/>
      <c r="P15" s="647"/>
      <c r="Q15" s="647"/>
    </row>
    <row r="16" spans="1:18" ht="34.5" customHeight="1" x14ac:dyDescent="0.45">
      <c r="A16" s="645" t="s">
        <v>218</v>
      </c>
      <c r="B16" s="645"/>
      <c r="C16" s="645"/>
      <c r="D16" s="645"/>
      <c r="E16" s="645"/>
      <c r="F16" s="645"/>
      <c r="G16" s="645"/>
      <c r="H16" s="645"/>
      <c r="I16" s="15"/>
      <c r="J16" s="647"/>
      <c r="K16" s="647"/>
      <c r="L16" s="647"/>
      <c r="M16" s="647"/>
      <c r="N16" s="647"/>
      <c r="O16" s="647"/>
      <c r="P16" s="647"/>
      <c r="Q16" s="647"/>
    </row>
    <row r="17" spans="1:17" ht="34.5" customHeight="1" thickBot="1" x14ac:dyDescent="0.5">
      <c r="A17" s="638" t="s">
        <v>225</v>
      </c>
      <c r="B17" s="638"/>
      <c r="C17" s="638"/>
      <c r="D17" s="638" t="s">
        <v>227</v>
      </c>
      <c r="E17" s="638"/>
      <c r="F17" s="638" t="s">
        <v>226</v>
      </c>
      <c r="G17" s="638"/>
      <c r="H17" s="638"/>
      <c r="I17" s="15"/>
      <c r="J17" s="87"/>
      <c r="K17" s="87"/>
      <c r="L17" s="87"/>
      <c r="M17" s="87"/>
      <c r="N17" s="87"/>
      <c r="O17" s="87"/>
      <c r="P17" s="87"/>
      <c r="Q17" s="87"/>
    </row>
    <row r="18" spans="1:17" ht="34.5" customHeight="1" thickBot="1" x14ac:dyDescent="0.5">
      <c r="A18" s="20" t="s">
        <v>219</v>
      </c>
      <c r="B18" s="648">
        <f>②決算書概要!C10/10000</f>
        <v>0</v>
      </c>
      <c r="C18" s="648"/>
      <c r="D18" s="649"/>
      <c r="E18" s="649"/>
      <c r="F18" s="20" t="s">
        <v>219</v>
      </c>
      <c r="G18" s="648">
        <f>B18+D18</f>
        <v>0</v>
      </c>
      <c r="H18" s="648"/>
      <c r="I18" s="15"/>
      <c r="J18" s="642" t="s">
        <v>217</v>
      </c>
      <c r="K18" s="643"/>
      <c r="L18" s="643"/>
      <c r="M18" s="643"/>
      <c r="N18" s="643"/>
      <c r="O18" s="643"/>
      <c r="P18" s="643"/>
      <c r="Q18" s="644"/>
    </row>
    <row r="19" spans="1:17" ht="34.5" customHeight="1" x14ac:dyDescent="0.45">
      <c r="A19" s="20" t="s">
        <v>220</v>
      </c>
      <c r="B19" s="648">
        <f>②決算書概要!C13/10000</f>
        <v>0</v>
      </c>
      <c r="C19" s="648"/>
      <c r="D19" s="649"/>
      <c r="E19" s="649"/>
      <c r="F19" s="20" t="s">
        <v>220</v>
      </c>
      <c r="G19" s="648">
        <f t="shared" ref="G19" si="0">B19+D19</f>
        <v>0</v>
      </c>
      <c r="H19" s="648"/>
      <c r="I19" s="15"/>
      <c r="J19" s="635" t="s">
        <v>195</v>
      </c>
      <c r="K19" s="636"/>
      <c r="L19" s="636"/>
      <c r="M19" s="636"/>
      <c r="N19" s="636"/>
      <c r="O19" s="636"/>
      <c r="P19" s="636"/>
      <c r="Q19" s="637"/>
    </row>
    <row r="20" spans="1:17" ht="34.5" customHeight="1" x14ac:dyDescent="0.45">
      <c r="A20" s="112" t="s">
        <v>221</v>
      </c>
      <c r="B20" s="648">
        <f>②決算書概要!C18/10000</f>
        <v>0</v>
      </c>
      <c r="C20" s="648"/>
      <c r="D20" s="649"/>
      <c r="E20" s="649"/>
      <c r="F20" s="112" t="s">
        <v>221</v>
      </c>
      <c r="G20" s="648">
        <f t="shared" ref="G20" si="1">B20+D20</f>
        <v>0</v>
      </c>
      <c r="H20" s="648"/>
      <c r="I20" s="17"/>
      <c r="J20" s="615" t="s">
        <v>196</v>
      </c>
      <c r="K20" s="616"/>
      <c r="L20" s="616"/>
      <c r="M20" s="616"/>
      <c r="N20" s="616"/>
      <c r="O20" s="616"/>
      <c r="P20" s="616"/>
      <c r="Q20" s="617"/>
    </row>
    <row r="21" spans="1:17" ht="34.5" customHeight="1" x14ac:dyDescent="0.45">
      <c r="A21" s="20" t="s">
        <v>222</v>
      </c>
      <c r="B21" s="648">
        <f>②決算書概要!C35/10000</f>
        <v>0</v>
      </c>
      <c r="C21" s="648"/>
      <c r="D21" s="649"/>
      <c r="E21" s="649"/>
      <c r="F21" s="20" t="s">
        <v>222</v>
      </c>
      <c r="G21" s="648">
        <f t="shared" ref="G21:G22" si="2">B21+D21</f>
        <v>0</v>
      </c>
      <c r="H21" s="648"/>
      <c r="I21" s="15"/>
      <c r="J21" s="615" t="s">
        <v>197</v>
      </c>
      <c r="K21" s="616"/>
      <c r="L21" s="616"/>
      <c r="M21" s="616"/>
      <c r="N21" s="616"/>
      <c r="O21" s="616"/>
      <c r="P21" s="616"/>
      <c r="Q21" s="617"/>
    </row>
    <row r="22" spans="1:17" ht="34.5" customHeight="1" x14ac:dyDescent="0.45">
      <c r="A22" s="20" t="s">
        <v>223</v>
      </c>
      <c r="B22" s="648">
        <f>②決算書概要!C36/10000</f>
        <v>0</v>
      </c>
      <c r="C22" s="648"/>
      <c r="D22" s="649"/>
      <c r="E22" s="649"/>
      <c r="F22" s="20" t="s">
        <v>223</v>
      </c>
      <c r="G22" s="648">
        <f t="shared" si="2"/>
        <v>0</v>
      </c>
      <c r="H22" s="648"/>
      <c r="I22" s="15"/>
      <c r="J22" s="615" t="s">
        <v>198</v>
      </c>
      <c r="K22" s="616"/>
      <c r="L22" s="616"/>
      <c r="M22" s="616"/>
      <c r="N22" s="616"/>
      <c r="O22" s="616"/>
      <c r="P22" s="616"/>
      <c r="Q22" s="617"/>
    </row>
    <row r="23" spans="1:17" ht="34.5" customHeight="1" x14ac:dyDescent="0.45">
      <c r="A23" s="20" t="s">
        <v>224</v>
      </c>
      <c r="B23" s="648">
        <f>SUM(B18:C22)</f>
        <v>0</v>
      </c>
      <c r="C23" s="648"/>
      <c r="D23" s="651">
        <f>SUM(D18:E22)</f>
        <v>0</v>
      </c>
      <c r="E23" s="651"/>
      <c r="F23" s="20" t="s">
        <v>226</v>
      </c>
      <c r="G23" s="648">
        <f>B23+D23</f>
        <v>0</v>
      </c>
      <c r="H23" s="648"/>
      <c r="I23" s="15"/>
      <c r="J23" s="618" t="s">
        <v>199</v>
      </c>
      <c r="K23" s="619"/>
      <c r="L23" s="619"/>
      <c r="M23" s="619"/>
      <c r="N23" s="619"/>
      <c r="O23" s="619"/>
      <c r="P23" s="619"/>
      <c r="Q23" s="620"/>
    </row>
  </sheetData>
  <sheetProtection algorithmName="SHA-512" hashValue="MR3BdWAklsJCst8UWln2BLqwDuiCbiTuzYO8MRydNW1p4XkHatRW4J3APFuRz6Ghs/V2pYA1sHuGNJ6lYcsXvQ==" saltValue="bbIRACJisaLcYQqHCBhNUQ==" spinCount="100000" sheet="1" objects="1" scenarios="1" formatCells="0" formatColumns="0" formatRows="0"/>
  <mergeCells count="70">
    <mergeCell ref="D23:E23"/>
    <mergeCell ref="B22:C22"/>
    <mergeCell ref="B23:C23"/>
    <mergeCell ref="B21:C21"/>
    <mergeCell ref="G23:H23"/>
    <mergeCell ref="J10:M10"/>
    <mergeCell ref="N10:P10"/>
    <mergeCell ref="J20:Q20"/>
    <mergeCell ref="J21:Q21"/>
    <mergeCell ref="G21:H21"/>
    <mergeCell ref="E14:G14"/>
    <mergeCell ref="D19:E19"/>
    <mergeCell ref="D20:E20"/>
    <mergeCell ref="F17:H17"/>
    <mergeCell ref="G18:H18"/>
    <mergeCell ref="G19:H19"/>
    <mergeCell ref="G20:H20"/>
    <mergeCell ref="D17:E17"/>
    <mergeCell ref="D18:E18"/>
    <mergeCell ref="D21:E21"/>
    <mergeCell ref="A14:D14"/>
    <mergeCell ref="A16:H16"/>
    <mergeCell ref="J13:Q16"/>
    <mergeCell ref="G22:H22"/>
    <mergeCell ref="A17:C17"/>
    <mergeCell ref="B18:C18"/>
    <mergeCell ref="B19:C19"/>
    <mergeCell ref="B20:C20"/>
    <mergeCell ref="D22:E22"/>
    <mergeCell ref="J22:Q22"/>
    <mergeCell ref="J23:Q23"/>
    <mergeCell ref="J19:Q19"/>
    <mergeCell ref="J11:M11"/>
    <mergeCell ref="N11:P11"/>
    <mergeCell ref="J12:M12"/>
    <mergeCell ref="N12:P12"/>
    <mergeCell ref="J18:Q18"/>
    <mergeCell ref="B10:D10"/>
    <mergeCell ref="E12:G12"/>
    <mergeCell ref="B13:D13"/>
    <mergeCell ref="E13:G13"/>
    <mergeCell ref="B12:D12"/>
    <mergeCell ref="E10:G10"/>
    <mergeCell ref="B11:D11"/>
    <mergeCell ref="E11:G11"/>
    <mergeCell ref="J1:Q1"/>
    <mergeCell ref="A5:H5"/>
    <mergeCell ref="J2:Q2"/>
    <mergeCell ref="J3:Q3"/>
    <mergeCell ref="A1:H1"/>
    <mergeCell ref="A2:H2"/>
    <mergeCell ref="A3:H3"/>
    <mergeCell ref="K5:M5"/>
    <mergeCell ref="A4:H4"/>
    <mergeCell ref="B8:D8"/>
    <mergeCell ref="B9:D9"/>
    <mergeCell ref="N5:P5"/>
    <mergeCell ref="N6:P6"/>
    <mergeCell ref="N7:P7"/>
    <mergeCell ref="E7:G7"/>
    <mergeCell ref="E8:G8"/>
    <mergeCell ref="N9:P9"/>
    <mergeCell ref="K7:M7"/>
    <mergeCell ref="K9:M9"/>
    <mergeCell ref="K8:M8"/>
    <mergeCell ref="N8:P8"/>
    <mergeCell ref="E9:G9"/>
    <mergeCell ref="A6:H6"/>
    <mergeCell ref="K6:M6"/>
    <mergeCell ref="B7:D7"/>
  </mergeCells>
  <phoneticPr fontId="3"/>
  <conditionalFormatting sqref="E12 D18:E23">
    <cfRule type="containsBlanks" dxfId="3" priority="2">
      <formula>LEN(TRIM(D12))=0</formula>
    </cfRule>
  </conditionalFormatting>
  <printOptions horizontalCentered="1" verticalCentered="1"/>
  <pageMargins left="0.31496062992125984" right="0.31496062992125984" top="0.35433070866141736" bottom="0.35433070866141736" header="0.15748031496062992" footer="0.11811023622047245"/>
  <pageSetup paperSize="8" scale="66"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0C992-D31B-4421-B7AA-6257F27E85ED}">
  <sheetPr codeName="Sheet9">
    <tabColor theme="5" tint="0.59999389629810485"/>
  </sheetPr>
  <dimension ref="A1:R31"/>
  <sheetViews>
    <sheetView view="pageBreakPreview" topLeftCell="A12" zoomScale="65" zoomScaleNormal="60" zoomScaleSheetLayoutView="90" workbookViewId="0">
      <selection activeCell="J22" sqref="J22:Q22"/>
    </sheetView>
  </sheetViews>
  <sheetFormatPr defaultColWidth="10.69921875" defaultRowHeight="33" customHeight="1" x14ac:dyDescent="0.45"/>
  <cols>
    <col min="1" max="1" width="10.69921875" style="5"/>
    <col min="2" max="3" width="10.69921875" style="4"/>
    <col min="4" max="4" width="10.69921875" style="5"/>
    <col min="5" max="6" width="10.69921875" style="4"/>
    <col min="7" max="7" width="10.69921875" style="2"/>
    <col min="8" max="8" width="10.69921875" style="3"/>
    <col min="9" max="9" width="7.59765625" style="2" customWidth="1"/>
    <col min="10" max="10" width="10.69921875" style="5"/>
    <col min="11" max="12" width="10.69921875" style="4"/>
    <col min="13" max="13" width="10.69921875" style="5"/>
    <col min="14" max="15" width="10.69921875" style="4"/>
    <col min="16" max="16" width="10.69921875" style="2"/>
    <col min="17" max="17" width="10.69921875" style="3"/>
    <col min="18" max="16384" width="10.69921875" style="1"/>
  </cols>
  <sheetData>
    <row r="1" spans="1:18" ht="33" customHeight="1" thickBot="1" x14ac:dyDescent="0.5">
      <c r="A1" s="653" t="s">
        <v>273</v>
      </c>
      <c r="B1" s="653"/>
      <c r="C1" s="653"/>
      <c r="D1" s="653"/>
      <c r="E1" s="653"/>
      <c r="F1" s="653"/>
      <c r="G1" s="653"/>
      <c r="H1" s="653"/>
    </row>
    <row r="2" spans="1:18" s="6" customFormat="1" ht="33" customHeight="1" thickBot="1" x14ac:dyDescent="0.5">
      <c r="A2" s="654"/>
      <c r="B2" s="655"/>
      <c r="C2" s="655"/>
      <c r="D2" s="655"/>
      <c r="E2" s="655"/>
      <c r="F2" s="655"/>
      <c r="G2" s="655"/>
      <c r="H2" s="656"/>
      <c r="I2" s="7"/>
      <c r="J2" s="660" t="s">
        <v>186</v>
      </c>
      <c r="K2" s="661"/>
      <c r="L2" s="661"/>
      <c r="M2" s="661"/>
      <c r="N2" s="661"/>
      <c r="O2" s="661"/>
      <c r="P2" s="661"/>
      <c r="Q2" s="662"/>
      <c r="R2" s="8"/>
    </row>
    <row r="3" spans="1:18" ht="33" customHeight="1" x14ac:dyDescent="0.45">
      <c r="A3" s="663" t="s">
        <v>109</v>
      </c>
      <c r="B3" s="664"/>
      <c r="C3" s="664"/>
      <c r="D3" s="664"/>
      <c r="E3" s="664"/>
      <c r="F3" s="664"/>
      <c r="G3" s="664"/>
      <c r="H3" s="665"/>
      <c r="I3" s="4"/>
      <c r="J3" s="663" t="s">
        <v>200</v>
      </c>
      <c r="K3" s="664"/>
      <c r="L3" s="664"/>
      <c r="M3" s="664"/>
      <c r="N3" s="664"/>
      <c r="O3" s="664"/>
      <c r="P3" s="664"/>
      <c r="Q3" s="665"/>
    </row>
    <row r="4" spans="1:18" ht="33" customHeight="1" x14ac:dyDescent="0.45">
      <c r="A4" s="657" t="s">
        <v>110</v>
      </c>
      <c r="B4" s="658"/>
      <c r="C4" s="658"/>
      <c r="D4" s="658"/>
      <c r="E4" s="658"/>
      <c r="F4" s="658"/>
      <c r="G4" s="658"/>
      <c r="H4" s="659"/>
      <c r="I4" s="4"/>
      <c r="J4" s="657" t="s">
        <v>201</v>
      </c>
      <c r="K4" s="658"/>
      <c r="L4" s="658"/>
      <c r="M4" s="658"/>
      <c r="N4" s="658"/>
      <c r="O4" s="658"/>
      <c r="P4" s="658"/>
      <c r="Q4" s="659"/>
    </row>
    <row r="5" spans="1:18" ht="33" customHeight="1" x14ac:dyDescent="0.45">
      <c r="A5" s="672" t="s">
        <v>111</v>
      </c>
      <c r="B5" s="673"/>
      <c r="C5" s="673"/>
      <c r="D5" s="673"/>
      <c r="E5" s="673"/>
      <c r="F5" s="673"/>
      <c r="G5" s="673"/>
      <c r="H5" s="674"/>
      <c r="I5" s="4"/>
      <c r="J5" s="1"/>
      <c r="K5" s="1"/>
      <c r="L5" s="44"/>
      <c r="M5" s="1"/>
      <c r="N5" s="1"/>
      <c r="O5" s="44"/>
      <c r="P5" s="1"/>
      <c r="Q5" s="1"/>
    </row>
    <row r="6" spans="1:18" ht="33" customHeight="1" x14ac:dyDescent="0.45">
      <c r="A6" s="675" t="s">
        <v>122</v>
      </c>
      <c r="B6" s="676"/>
      <c r="C6" s="676"/>
      <c r="D6" s="676"/>
      <c r="E6" s="676"/>
      <c r="F6" s="676"/>
      <c r="G6" s="676"/>
      <c r="H6" s="677"/>
      <c r="I6" s="4"/>
      <c r="J6" s="699" t="s">
        <v>203</v>
      </c>
      <c r="K6" s="700"/>
      <c r="L6" s="703" t="s">
        <v>117</v>
      </c>
      <c r="M6" s="699" t="s">
        <v>202</v>
      </c>
      <c r="N6" s="700"/>
      <c r="O6" s="666" t="s">
        <v>120</v>
      </c>
      <c r="P6" s="667" t="s">
        <v>211</v>
      </c>
      <c r="Q6" s="668"/>
    </row>
    <row r="7" spans="1:18" ht="33" customHeight="1" x14ac:dyDescent="0.45">
      <c r="A7" s="657" t="s">
        <v>126</v>
      </c>
      <c r="B7" s="658"/>
      <c r="C7" s="658"/>
      <c r="D7" s="658"/>
      <c r="E7" s="658"/>
      <c r="F7" s="658"/>
      <c r="G7" s="658"/>
      <c r="H7" s="659"/>
      <c r="I7" s="4"/>
      <c r="J7" s="701">
        <f>(②決算書概要!L28+②決算書概要!R4+②決算書概要!R5)/10000/12</f>
        <v>0</v>
      </c>
      <c r="K7" s="701"/>
      <c r="L7" s="703"/>
      <c r="M7" s="702"/>
      <c r="N7" s="702"/>
      <c r="O7" s="666"/>
      <c r="P7" s="669">
        <f>J7*M7</f>
        <v>0</v>
      </c>
      <c r="Q7" s="669"/>
    </row>
    <row r="8" spans="1:18" ht="33" customHeight="1" x14ac:dyDescent="0.45">
      <c r="A8" s="679" t="s">
        <v>119</v>
      </c>
      <c r="B8" s="29" t="s">
        <v>112</v>
      </c>
      <c r="C8" s="670" t="s">
        <v>117</v>
      </c>
      <c r="D8" s="29" t="s">
        <v>113</v>
      </c>
      <c r="E8" s="670" t="s">
        <v>117</v>
      </c>
      <c r="F8" s="29" t="s">
        <v>114</v>
      </c>
      <c r="G8" s="678" t="s">
        <v>120</v>
      </c>
      <c r="H8" s="671">
        <f>B9*D9*F9</f>
        <v>0</v>
      </c>
      <c r="I8" s="4"/>
      <c r="J8" s="705" t="s">
        <v>216</v>
      </c>
      <c r="K8" s="705"/>
      <c r="L8" s="705"/>
      <c r="M8" s="705"/>
      <c r="N8" s="705"/>
      <c r="O8" s="705"/>
      <c r="P8" s="705"/>
      <c r="Q8" s="705"/>
    </row>
    <row r="9" spans="1:18" ht="33" customHeight="1" thickBot="1" x14ac:dyDescent="0.5">
      <c r="A9" s="679"/>
      <c r="B9" s="45"/>
      <c r="C9" s="670"/>
      <c r="D9" s="46"/>
      <c r="E9" s="670"/>
      <c r="F9" s="49"/>
      <c r="G9" s="678"/>
      <c r="H9" s="671"/>
      <c r="I9" s="4"/>
      <c r="J9" s="704" t="s">
        <v>360</v>
      </c>
      <c r="K9" s="704"/>
      <c r="L9" s="704"/>
      <c r="M9" s="704"/>
      <c r="N9" s="704"/>
      <c r="O9" s="704"/>
      <c r="P9" s="704"/>
      <c r="Q9" s="704"/>
    </row>
    <row r="10" spans="1:18" ht="33" customHeight="1" thickBot="1" x14ac:dyDescent="0.5">
      <c r="A10" s="679" t="s">
        <v>115</v>
      </c>
      <c r="B10" s="29" t="s">
        <v>112</v>
      </c>
      <c r="C10" s="670" t="s">
        <v>117</v>
      </c>
      <c r="D10" s="29" t="s">
        <v>116</v>
      </c>
      <c r="E10" s="684">
        <v>36</v>
      </c>
      <c r="F10" s="684"/>
      <c r="G10" s="31" t="s">
        <v>120</v>
      </c>
      <c r="H10" s="43">
        <f>B11*E10</f>
        <v>0</v>
      </c>
      <c r="I10" s="4"/>
      <c r="J10" s="696" t="s">
        <v>204</v>
      </c>
      <c r="K10" s="697"/>
      <c r="L10" s="697"/>
      <c r="M10" s="697"/>
      <c r="N10" s="697"/>
      <c r="O10" s="697"/>
      <c r="P10" s="697"/>
      <c r="Q10" s="698"/>
    </row>
    <row r="11" spans="1:18" ht="33" customHeight="1" x14ac:dyDescent="0.45">
      <c r="A11" s="679"/>
      <c r="B11" s="45"/>
      <c r="C11" s="670"/>
      <c r="D11" s="29" t="s">
        <v>118</v>
      </c>
      <c r="E11" s="684">
        <v>6</v>
      </c>
      <c r="F11" s="684"/>
      <c r="G11" s="31" t="s">
        <v>120</v>
      </c>
      <c r="H11" s="43">
        <f>B11*E11</f>
        <v>0</v>
      </c>
      <c r="I11" s="4"/>
      <c r="J11" s="693" t="s">
        <v>205</v>
      </c>
      <c r="K11" s="694"/>
      <c r="L11" s="694"/>
      <c r="M11" s="694"/>
      <c r="N11" s="694"/>
      <c r="O11" s="694"/>
      <c r="P11" s="694"/>
      <c r="Q11" s="695"/>
    </row>
    <row r="12" spans="1:18" ht="33" customHeight="1" x14ac:dyDescent="0.45">
      <c r="A12" s="680" t="s">
        <v>134</v>
      </c>
      <c r="B12" s="681"/>
      <c r="C12" s="35" t="s">
        <v>132</v>
      </c>
      <c r="D12" s="35" t="s">
        <v>131</v>
      </c>
      <c r="E12" s="35" t="s">
        <v>130</v>
      </c>
      <c r="F12" s="35" t="s">
        <v>129</v>
      </c>
      <c r="G12" s="35" t="s">
        <v>128</v>
      </c>
      <c r="H12" s="35" t="s">
        <v>127</v>
      </c>
      <c r="I12" s="4"/>
      <c r="J12" s="663" t="s">
        <v>206</v>
      </c>
      <c r="K12" s="664"/>
      <c r="L12" s="664"/>
      <c r="M12" s="664"/>
      <c r="N12" s="664"/>
      <c r="O12" s="664"/>
      <c r="P12" s="664"/>
      <c r="Q12" s="665"/>
    </row>
    <row r="13" spans="1:18" ht="33" customHeight="1" x14ac:dyDescent="0.45">
      <c r="A13" s="682"/>
      <c r="B13" s="683"/>
      <c r="C13" s="26" t="s">
        <v>133</v>
      </c>
      <c r="D13" s="36">
        <v>3</v>
      </c>
      <c r="E13" s="36">
        <v>2.5</v>
      </c>
      <c r="F13" s="36">
        <v>2</v>
      </c>
      <c r="G13" s="36">
        <v>1.5</v>
      </c>
      <c r="H13" s="36">
        <v>1.5</v>
      </c>
      <c r="I13" s="4"/>
      <c r="J13" s="663" t="s">
        <v>207</v>
      </c>
      <c r="K13" s="664"/>
      <c r="L13" s="664"/>
      <c r="M13" s="664"/>
      <c r="N13" s="664"/>
      <c r="O13" s="664"/>
      <c r="P13" s="664"/>
      <c r="Q13" s="665"/>
    </row>
    <row r="14" spans="1:18" ht="33" customHeight="1" x14ac:dyDescent="0.45">
      <c r="A14" s="39"/>
      <c r="B14" s="40"/>
      <c r="C14" s="31"/>
      <c r="D14" s="37"/>
      <c r="E14" s="37"/>
      <c r="F14" s="37"/>
      <c r="G14" s="37"/>
      <c r="H14" s="38"/>
      <c r="I14" s="4"/>
      <c r="J14" s="663" t="s">
        <v>208</v>
      </c>
      <c r="K14" s="664"/>
      <c r="L14" s="664"/>
      <c r="M14" s="664"/>
      <c r="N14" s="664"/>
      <c r="O14" s="664"/>
      <c r="P14" s="664"/>
      <c r="Q14" s="665"/>
    </row>
    <row r="15" spans="1:18" ht="33" customHeight="1" x14ac:dyDescent="0.45">
      <c r="A15" s="672" t="s">
        <v>121</v>
      </c>
      <c r="B15" s="673"/>
      <c r="C15" s="673"/>
      <c r="D15" s="673"/>
      <c r="E15" s="673"/>
      <c r="F15" s="673"/>
      <c r="G15" s="673"/>
      <c r="H15" s="674"/>
      <c r="I15" s="4"/>
      <c r="J15" s="663" t="s">
        <v>209</v>
      </c>
      <c r="K15" s="664"/>
      <c r="L15" s="664"/>
      <c r="M15" s="664"/>
      <c r="N15" s="664"/>
      <c r="O15" s="664"/>
      <c r="P15" s="664"/>
      <c r="Q15" s="665"/>
    </row>
    <row r="16" spans="1:18" ht="33" customHeight="1" x14ac:dyDescent="0.45">
      <c r="A16" s="675" t="s">
        <v>135</v>
      </c>
      <c r="B16" s="676"/>
      <c r="C16" s="676"/>
      <c r="D16" s="676"/>
      <c r="E16" s="676"/>
      <c r="F16" s="676"/>
      <c r="G16" s="676"/>
      <c r="H16" s="677"/>
      <c r="I16" s="4"/>
      <c r="J16" s="657" t="s">
        <v>210</v>
      </c>
      <c r="K16" s="658"/>
      <c r="L16" s="658"/>
      <c r="M16" s="658"/>
      <c r="N16" s="658"/>
      <c r="O16" s="658"/>
      <c r="P16" s="658"/>
      <c r="Q16" s="659"/>
    </row>
    <row r="17" spans="1:17" ht="33" customHeight="1" x14ac:dyDescent="0.45">
      <c r="A17" s="657" t="s">
        <v>136</v>
      </c>
      <c r="B17" s="658"/>
      <c r="C17" s="658"/>
      <c r="D17" s="658"/>
      <c r="E17" s="658"/>
      <c r="F17" s="658"/>
      <c r="G17" s="658"/>
      <c r="H17" s="659"/>
      <c r="I17" s="4"/>
      <c r="J17" s="708"/>
      <c r="K17" s="708"/>
      <c r="L17" s="709"/>
      <c r="M17" s="709"/>
      <c r="N17" s="708"/>
      <c r="O17" s="708"/>
      <c r="P17" s="708"/>
      <c r="Q17" s="708"/>
    </row>
    <row r="18" spans="1:17" ht="33" customHeight="1" x14ac:dyDescent="0.45">
      <c r="A18" s="679" t="s">
        <v>119</v>
      </c>
      <c r="B18" s="29" t="s">
        <v>125</v>
      </c>
      <c r="C18" s="670" t="s">
        <v>117</v>
      </c>
      <c r="D18" s="687" t="s">
        <v>390</v>
      </c>
      <c r="E18" s="688"/>
      <c r="F18" s="688"/>
      <c r="G18" s="686" t="s">
        <v>120</v>
      </c>
      <c r="H18" s="671">
        <f>B19*D19</f>
        <v>0</v>
      </c>
      <c r="I18" s="4"/>
      <c r="J18" s="699" t="s">
        <v>359</v>
      </c>
      <c r="K18" s="700"/>
      <c r="L18" s="703" t="s">
        <v>117</v>
      </c>
      <c r="M18" s="699" t="s">
        <v>213</v>
      </c>
      <c r="N18" s="700"/>
      <c r="O18" s="666" t="s">
        <v>120</v>
      </c>
      <c r="P18" s="706" t="s">
        <v>212</v>
      </c>
      <c r="Q18" s="707"/>
    </row>
    <row r="19" spans="1:17" ht="33" customHeight="1" x14ac:dyDescent="0.45">
      <c r="A19" s="679"/>
      <c r="B19" s="30">
        <f>B9*12</f>
        <v>0</v>
      </c>
      <c r="C19" s="670"/>
      <c r="D19" s="692"/>
      <c r="E19" s="692"/>
      <c r="F19" s="692"/>
      <c r="G19" s="686"/>
      <c r="H19" s="671"/>
      <c r="I19" s="4"/>
      <c r="J19" s="701">
        <f>(②決算書概要!L29+②決算書概要!L30+②決算書概要!R37)/10000/12</f>
        <v>0</v>
      </c>
      <c r="K19" s="701"/>
      <c r="L19" s="703"/>
      <c r="M19" s="702"/>
      <c r="N19" s="702"/>
      <c r="O19" s="666"/>
      <c r="P19" s="669">
        <f>J19*M19</f>
        <v>0</v>
      </c>
      <c r="Q19" s="669"/>
    </row>
    <row r="20" spans="1:17" ht="33" customHeight="1" x14ac:dyDescent="0.45">
      <c r="A20" s="664" t="s">
        <v>123</v>
      </c>
      <c r="B20" s="664"/>
      <c r="C20" s="664"/>
      <c r="D20" s="664"/>
      <c r="E20" s="664"/>
      <c r="F20" s="664"/>
      <c r="G20" s="664"/>
      <c r="H20" s="664"/>
      <c r="I20" s="4"/>
      <c r="J20" s="652" t="s">
        <v>214</v>
      </c>
      <c r="K20" s="652"/>
      <c r="L20" s="652"/>
      <c r="M20" s="652"/>
      <c r="N20" s="652"/>
      <c r="O20" s="652"/>
      <c r="P20" s="652"/>
      <c r="Q20" s="652"/>
    </row>
    <row r="21" spans="1:17" ht="33" customHeight="1" x14ac:dyDescent="0.45">
      <c r="A21" s="690" t="str">
        <f>A5</f>
        <v>【役員死亡退職金の目安①】</v>
      </c>
      <c r="B21" s="678"/>
      <c r="C21" s="678"/>
      <c r="D21" s="691"/>
      <c r="E21" s="685">
        <f>H8</f>
        <v>0</v>
      </c>
      <c r="F21" s="685"/>
      <c r="G21" s="685"/>
      <c r="H21" s="41" t="s">
        <v>28</v>
      </c>
      <c r="I21" s="4"/>
      <c r="J21" s="652" t="s">
        <v>215</v>
      </c>
      <c r="K21" s="652"/>
      <c r="L21" s="652"/>
      <c r="M21" s="652"/>
      <c r="N21" s="652"/>
      <c r="O21" s="652"/>
      <c r="P21" s="652"/>
      <c r="Q21" s="652"/>
    </row>
    <row r="22" spans="1:17" ht="33" customHeight="1" x14ac:dyDescent="0.45">
      <c r="A22" s="690" t="str">
        <f>A15</f>
        <v>【役員死亡退職金の目安②】</v>
      </c>
      <c r="B22" s="678"/>
      <c r="C22" s="678"/>
      <c r="D22" s="691"/>
      <c r="E22" s="685">
        <f>H18</f>
        <v>0</v>
      </c>
      <c r="F22" s="685"/>
      <c r="G22" s="685"/>
      <c r="H22" s="41" t="s">
        <v>28</v>
      </c>
      <c r="I22" s="4"/>
      <c r="J22" s="652" t="s">
        <v>361</v>
      </c>
      <c r="K22" s="652"/>
      <c r="L22" s="652"/>
      <c r="M22" s="652"/>
      <c r="N22" s="652"/>
      <c r="O22" s="652"/>
      <c r="P22" s="652"/>
      <c r="Q22" s="652"/>
    </row>
    <row r="23" spans="1:17" s="32" customFormat="1" ht="33" customHeight="1" x14ac:dyDescent="0.45">
      <c r="A23" s="672" t="s">
        <v>124</v>
      </c>
      <c r="B23" s="673"/>
      <c r="C23" s="673"/>
      <c r="D23" s="674"/>
      <c r="E23" s="689"/>
      <c r="F23" s="689"/>
      <c r="G23" s="689"/>
      <c r="H23" s="34" t="s">
        <v>28</v>
      </c>
      <c r="I23" s="33"/>
      <c r="J23" s="33"/>
      <c r="K23" s="33"/>
      <c r="L23" s="33"/>
      <c r="M23" s="33"/>
      <c r="N23" s="33"/>
      <c r="O23" s="33"/>
      <c r="P23" s="33"/>
      <c r="Q23" s="33"/>
    </row>
    <row r="24" spans="1:17" s="32" customFormat="1" ht="33" customHeight="1" x14ac:dyDescent="0.45">
      <c r="A24" s="33"/>
      <c r="B24" s="33"/>
      <c r="C24" s="33"/>
      <c r="D24" s="33"/>
      <c r="E24" s="33"/>
      <c r="F24" s="33"/>
      <c r="G24" s="33"/>
      <c r="H24" s="33"/>
      <c r="I24" s="33"/>
      <c r="J24" s="33"/>
      <c r="K24" s="33"/>
      <c r="L24" s="33"/>
      <c r="M24" s="33"/>
      <c r="N24" s="33"/>
      <c r="O24" s="33"/>
      <c r="P24" s="33"/>
      <c r="Q24" s="33"/>
    </row>
    <row r="25" spans="1:17" s="32" customFormat="1" ht="33" customHeight="1" x14ac:dyDescent="0.45">
      <c r="A25" s="33"/>
      <c r="B25" s="33"/>
      <c r="C25" s="33"/>
      <c r="D25" s="33"/>
      <c r="E25" s="33"/>
      <c r="F25" s="33"/>
      <c r="G25" s="33"/>
      <c r="H25" s="33"/>
      <c r="I25" s="33"/>
      <c r="J25" s="4"/>
      <c r="K25" s="4"/>
      <c r="L25" s="4"/>
      <c r="M25" s="4"/>
      <c r="N25" s="4"/>
      <c r="O25" s="4"/>
      <c r="P25" s="4"/>
      <c r="Q25" s="4"/>
    </row>
    <row r="26" spans="1:17" s="32" customFormat="1" ht="33" customHeight="1" x14ac:dyDescent="0.45">
      <c r="A26" s="33"/>
      <c r="B26" s="33"/>
      <c r="C26" s="33"/>
      <c r="D26" s="33"/>
      <c r="E26" s="33"/>
      <c r="F26" s="33"/>
      <c r="G26" s="33"/>
      <c r="H26" s="33"/>
      <c r="I26" s="33"/>
      <c r="J26" s="42"/>
      <c r="K26" s="42"/>
      <c r="L26" s="42"/>
      <c r="M26" s="42"/>
      <c r="N26" s="42"/>
      <c r="O26" s="42"/>
      <c r="P26" s="42"/>
      <c r="Q26" s="42"/>
    </row>
    <row r="27" spans="1:17" s="32" customFormat="1" ht="33" customHeight="1" x14ac:dyDescent="0.45">
      <c r="A27" s="33"/>
      <c r="B27" s="33"/>
      <c r="C27" s="33"/>
      <c r="D27" s="33"/>
      <c r="E27" s="33"/>
      <c r="F27" s="33"/>
      <c r="G27" s="33"/>
      <c r="H27" s="33"/>
      <c r="I27" s="33"/>
      <c r="J27" s="5"/>
      <c r="K27" s="4"/>
      <c r="L27" s="4"/>
      <c r="M27" s="5"/>
      <c r="N27" s="4"/>
      <c r="O27" s="4"/>
      <c r="P27" s="2"/>
      <c r="Q27" s="3"/>
    </row>
    <row r="28" spans="1:17" s="32" customFormat="1" ht="33" customHeight="1" x14ac:dyDescent="0.45">
      <c r="A28" s="33"/>
      <c r="B28" s="33"/>
      <c r="C28" s="33"/>
      <c r="D28" s="33"/>
      <c r="E28" s="33"/>
      <c r="F28" s="33"/>
      <c r="G28" s="33"/>
      <c r="H28" s="33"/>
      <c r="I28" s="33"/>
      <c r="J28" s="5"/>
      <c r="K28" s="4"/>
      <c r="L28" s="4"/>
      <c r="M28" s="5"/>
      <c r="N28" s="4"/>
      <c r="O28" s="4"/>
      <c r="P28" s="2"/>
      <c r="Q28" s="3"/>
    </row>
    <row r="29" spans="1:17" s="32" customFormat="1" ht="33" customHeight="1" x14ac:dyDescent="0.45">
      <c r="A29" s="33"/>
      <c r="B29" s="33"/>
      <c r="C29" s="33"/>
      <c r="D29" s="33"/>
      <c r="E29" s="33"/>
      <c r="F29" s="33"/>
      <c r="G29" s="33"/>
      <c r="H29" s="33"/>
      <c r="I29" s="33"/>
      <c r="J29" s="5"/>
      <c r="K29" s="4"/>
      <c r="L29" s="4"/>
      <c r="M29" s="5"/>
      <c r="N29" s="4"/>
      <c r="O29" s="4"/>
      <c r="P29" s="2"/>
      <c r="Q29" s="3"/>
    </row>
    <row r="30" spans="1:17" s="32" customFormat="1" ht="33" customHeight="1" x14ac:dyDescent="0.45">
      <c r="A30" s="33"/>
      <c r="B30" s="33"/>
      <c r="C30" s="33"/>
      <c r="D30" s="33"/>
      <c r="E30" s="33"/>
      <c r="F30" s="33"/>
      <c r="G30" s="33"/>
      <c r="H30" s="33"/>
      <c r="I30" s="33"/>
      <c r="J30" s="5"/>
      <c r="K30" s="4"/>
      <c r="L30" s="4"/>
      <c r="M30" s="5"/>
      <c r="N30" s="4"/>
      <c r="O30" s="4"/>
      <c r="P30" s="2"/>
      <c r="Q30" s="3"/>
    </row>
    <row r="31" spans="1:17" ht="33" customHeight="1" x14ac:dyDescent="0.45">
      <c r="A31" s="7"/>
      <c r="B31" s="7"/>
      <c r="C31" s="7"/>
      <c r="D31" s="7"/>
      <c r="E31" s="7"/>
      <c r="F31" s="7"/>
      <c r="G31" s="7"/>
      <c r="H31" s="7"/>
      <c r="I31" s="4"/>
    </row>
  </sheetData>
  <sheetProtection algorithmName="SHA-512" hashValue="OUxPnRLw4m8pWRVTE7c+4tzAfsD8FGsk9x3ydEnxFbuXj1IrQrwtbBLxPf7n1siJ32K0Q208HpqDQxtbGG4rOg==" saltValue="IL2jBOVmKlb53Q48Kij8Xg==" spinCount="100000" sheet="1" objects="1" scenarios="1" formatCells="0" formatColumns="0" formatRows="0"/>
  <mergeCells count="65">
    <mergeCell ref="J21:Q21"/>
    <mergeCell ref="J8:Q8"/>
    <mergeCell ref="J15:Q15"/>
    <mergeCell ref="J18:K18"/>
    <mergeCell ref="L18:L19"/>
    <mergeCell ref="M18:N18"/>
    <mergeCell ref="O18:O19"/>
    <mergeCell ref="P18:Q18"/>
    <mergeCell ref="J19:K19"/>
    <mergeCell ref="M19:N19"/>
    <mergeCell ref="P19:Q19"/>
    <mergeCell ref="J13:Q13"/>
    <mergeCell ref="J14:Q14"/>
    <mergeCell ref="J16:Q16"/>
    <mergeCell ref="J17:Q17"/>
    <mergeCell ref="J20:Q20"/>
    <mergeCell ref="J11:Q11"/>
    <mergeCell ref="J12:Q12"/>
    <mergeCell ref="J10:Q10"/>
    <mergeCell ref="J6:K6"/>
    <mergeCell ref="J7:K7"/>
    <mergeCell ref="M6:N6"/>
    <mergeCell ref="M7:N7"/>
    <mergeCell ref="L6:L7"/>
    <mergeCell ref="J9:Q9"/>
    <mergeCell ref="E23:G23"/>
    <mergeCell ref="A21:D21"/>
    <mergeCell ref="A22:D22"/>
    <mergeCell ref="A23:D23"/>
    <mergeCell ref="D19:F19"/>
    <mergeCell ref="A15:H15"/>
    <mergeCell ref="A18:A19"/>
    <mergeCell ref="A20:H20"/>
    <mergeCell ref="E21:G21"/>
    <mergeCell ref="E22:G22"/>
    <mergeCell ref="A16:H16"/>
    <mergeCell ref="A17:H17"/>
    <mergeCell ref="C18:C19"/>
    <mergeCell ref="G18:G19"/>
    <mergeCell ref="H18:H19"/>
    <mergeCell ref="D18:F18"/>
    <mergeCell ref="A6:H6"/>
    <mergeCell ref="G8:G9"/>
    <mergeCell ref="A8:A9"/>
    <mergeCell ref="A12:B13"/>
    <mergeCell ref="C10:C11"/>
    <mergeCell ref="A10:A11"/>
    <mergeCell ref="E10:F10"/>
    <mergeCell ref="E11:F11"/>
    <mergeCell ref="J22:Q22"/>
    <mergeCell ref="A1:H1"/>
    <mergeCell ref="A2:H2"/>
    <mergeCell ref="A7:H7"/>
    <mergeCell ref="J2:Q2"/>
    <mergeCell ref="A3:H3"/>
    <mergeCell ref="A4:H4"/>
    <mergeCell ref="J3:Q3"/>
    <mergeCell ref="J4:Q4"/>
    <mergeCell ref="O6:O7"/>
    <mergeCell ref="P6:Q6"/>
    <mergeCell ref="P7:Q7"/>
    <mergeCell ref="C8:C9"/>
    <mergeCell ref="E8:E9"/>
    <mergeCell ref="H8:H9"/>
    <mergeCell ref="A5:H5"/>
  </mergeCells>
  <phoneticPr fontId="3"/>
  <conditionalFormatting sqref="E23:G23">
    <cfRule type="containsBlanks" dxfId="2" priority="1">
      <formula>LEN(TRIM(E23))=0</formula>
    </cfRule>
  </conditionalFormatting>
  <conditionalFormatting sqref="M7:N7 B9 D9 F9 B11 D19:F19 M19:N19">
    <cfRule type="containsBlanks" dxfId="1" priority="2">
      <formula>LEN(TRIM(B7))=0</formula>
    </cfRule>
  </conditionalFormatting>
  <printOptions horizontalCentered="1" verticalCentered="1"/>
  <pageMargins left="0.39370078740157483" right="0.39370078740157483" top="0.39370078740157483" bottom="0.39370078740157483" header="0.19685039370078741" footer="0.11811023622047245"/>
  <pageSetup paperSize="8" scale="68"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FA1C7-49FB-4F64-BA2D-8EC873B6EF3E}">
  <sheetPr codeName="Sheet10">
    <tabColor theme="5" tint="0.59999389629810485"/>
  </sheetPr>
  <dimension ref="A1:R23"/>
  <sheetViews>
    <sheetView view="pageBreakPreview" topLeftCell="A3" zoomScale="73" zoomScaleNormal="60" zoomScaleSheetLayoutView="90" workbookViewId="0">
      <selection activeCell="H20" sqref="A20:H20"/>
    </sheetView>
  </sheetViews>
  <sheetFormatPr defaultColWidth="11" defaultRowHeight="31.2" customHeight="1" x14ac:dyDescent="0.45"/>
  <cols>
    <col min="1" max="1" width="11.09765625" style="17" customWidth="1"/>
    <col min="2" max="3" width="11.09765625" style="15" customWidth="1"/>
    <col min="4" max="4" width="11.09765625" style="17" customWidth="1"/>
    <col min="5" max="6" width="11.09765625" style="15" customWidth="1"/>
    <col min="7" max="7" width="11.09765625" style="18" customWidth="1"/>
    <col min="8" max="8" width="11.09765625" style="19" customWidth="1"/>
    <col min="9" max="9" width="6.8984375" style="18" customWidth="1"/>
    <col min="10" max="10" width="11.09765625" style="17" customWidth="1"/>
    <col min="11" max="12" width="11.09765625" style="15" customWidth="1"/>
    <col min="13" max="13" width="11.09765625" style="17" customWidth="1"/>
    <col min="14" max="15" width="11.09765625" style="15" customWidth="1"/>
    <col min="16" max="16" width="11.09765625" style="18" customWidth="1"/>
    <col min="17" max="17" width="11.09765625" style="19" customWidth="1"/>
    <col min="18" max="16384" width="11" style="16"/>
  </cols>
  <sheetData>
    <row r="1" spans="1:18" ht="31.2" customHeight="1" thickBot="1" x14ac:dyDescent="0.5">
      <c r="A1" s="621" t="s">
        <v>46</v>
      </c>
      <c r="B1" s="621"/>
      <c r="C1" s="621"/>
      <c r="D1" s="621"/>
      <c r="E1" s="621"/>
      <c r="F1" s="621"/>
      <c r="G1" s="621"/>
      <c r="H1" s="621"/>
      <c r="J1" s="612" t="s">
        <v>103</v>
      </c>
      <c r="K1" s="613"/>
      <c r="L1" s="613"/>
      <c r="M1" s="613"/>
      <c r="N1" s="613"/>
      <c r="O1" s="613"/>
      <c r="P1" s="613"/>
      <c r="Q1" s="614"/>
    </row>
    <row r="2" spans="1:18" s="14" customFormat="1" ht="31.2" customHeight="1" thickBot="1" x14ac:dyDescent="0.5">
      <c r="A2" s="720" t="s">
        <v>55</v>
      </c>
      <c r="B2" s="721"/>
      <c r="C2" s="721"/>
      <c r="D2" s="721"/>
      <c r="E2" s="721"/>
      <c r="F2" s="721"/>
      <c r="G2" s="721"/>
      <c r="H2" s="722"/>
      <c r="I2" s="12"/>
      <c r="J2" s="21"/>
      <c r="K2" s="21"/>
      <c r="L2" s="21"/>
      <c r="M2" s="21"/>
      <c r="N2" s="21"/>
      <c r="O2" s="21"/>
      <c r="P2" s="21"/>
      <c r="Q2" s="21"/>
      <c r="R2" s="13"/>
    </row>
    <row r="3" spans="1:18" ht="31.2" customHeight="1" x14ac:dyDescent="0.45">
      <c r="A3" s="723" t="s">
        <v>56</v>
      </c>
      <c r="B3" s="636"/>
      <c r="C3" s="636"/>
      <c r="D3" s="636"/>
      <c r="E3" s="636"/>
      <c r="F3" s="636"/>
      <c r="G3" s="636"/>
      <c r="H3" s="724"/>
      <c r="I3" s="15"/>
      <c r="J3" s="15"/>
      <c r="M3" s="15"/>
      <c r="P3" s="15"/>
      <c r="Q3" s="15"/>
    </row>
    <row r="4" spans="1:18" ht="31.2" customHeight="1" x14ac:dyDescent="0.45">
      <c r="A4" s="713" t="s">
        <v>57</v>
      </c>
      <c r="B4" s="616"/>
      <c r="C4" s="616"/>
      <c r="D4" s="616"/>
      <c r="E4" s="616"/>
      <c r="F4" s="616"/>
      <c r="G4" s="616"/>
      <c r="H4" s="714"/>
      <c r="I4" s="15"/>
      <c r="J4" s="15"/>
      <c r="M4" s="15"/>
      <c r="P4" s="15"/>
      <c r="Q4" s="15"/>
    </row>
    <row r="5" spans="1:18" ht="31.2" customHeight="1" x14ac:dyDescent="0.45">
      <c r="A5" s="710" t="s">
        <v>100</v>
      </c>
      <c r="B5" s="711"/>
      <c r="C5" s="711"/>
      <c r="D5" s="711"/>
      <c r="E5" s="711"/>
      <c r="F5" s="711"/>
      <c r="G5" s="711"/>
      <c r="H5" s="712"/>
      <c r="I5" s="15"/>
      <c r="J5" s="15"/>
      <c r="M5" s="15"/>
      <c r="P5" s="15"/>
      <c r="Q5" s="15"/>
    </row>
    <row r="6" spans="1:18" ht="31.2" customHeight="1" x14ac:dyDescent="0.45">
      <c r="A6" s="713" t="s">
        <v>104</v>
      </c>
      <c r="B6" s="616"/>
      <c r="C6" s="616"/>
      <c r="D6" s="616"/>
      <c r="E6" s="616"/>
      <c r="F6" s="616"/>
      <c r="G6" s="616"/>
      <c r="H6" s="714"/>
      <c r="I6" s="15"/>
      <c r="J6" s="15"/>
      <c r="M6" s="15"/>
      <c r="P6" s="15"/>
      <c r="Q6" s="15"/>
    </row>
    <row r="7" spans="1:18" ht="31.2" customHeight="1" thickBot="1" x14ac:dyDescent="0.5">
      <c r="A7" s="715" t="s">
        <v>101</v>
      </c>
      <c r="B7" s="716"/>
      <c r="C7" s="716"/>
      <c r="D7" s="716"/>
      <c r="E7" s="716"/>
      <c r="F7" s="716"/>
      <c r="G7" s="716"/>
      <c r="H7" s="717"/>
      <c r="I7" s="15"/>
      <c r="J7" s="15"/>
      <c r="M7" s="15"/>
      <c r="P7" s="15"/>
      <c r="Q7" s="15"/>
    </row>
    <row r="8" spans="1:18" ht="31.2" customHeight="1" x14ac:dyDescent="0.45">
      <c r="A8" s="718"/>
      <c r="B8" s="718"/>
      <c r="C8" s="718"/>
      <c r="D8" s="718"/>
      <c r="E8" s="718"/>
      <c r="F8" s="718"/>
      <c r="G8" s="718"/>
      <c r="H8" s="718"/>
      <c r="I8" s="15"/>
      <c r="J8" s="15"/>
      <c r="M8" s="15"/>
      <c r="P8" s="15"/>
      <c r="Q8" s="15"/>
    </row>
    <row r="9" spans="1:18" ht="31.2" customHeight="1" x14ac:dyDescent="0.45">
      <c r="A9" s="20" t="s">
        <v>47</v>
      </c>
      <c r="B9" s="606" t="s">
        <v>58</v>
      </c>
      <c r="C9" s="606"/>
      <c r="D9" s="606"/>
      <c r="E9" s="719">
        <v>2000</v>
      </c>
      <c r="F9" s="719"/>
      <c r="G9" s="719"/>
      <c r="H9" s="22" t="s">
        <v>28</v>
      </c>
      <c r="I9" s="15"/>
      <c r="J9" s="15"/>
      <c r="M9" s="15"/>
      <c r="P9" s="15"/>
      <c r="Q9" s="15"/>
    </row>
    <row r="10" spans="1:18" ht="31.2" customHeight="1" x14ac:dyDescent="0.45">
      <c r="A10" s="20" t="s">
        <v>48</v>
      </c>
      <c r="B10" s="606" t="s">
        <v>62</v>
      </c>
      <c r="C10" s="606"/>
      <c r="D10" s="606"/>
      <c r="E10" s="719" t="e">
        <f>#REF!</f>
        <v>#REF!</v>
      </c>
      <c r="F10" s="719"/>
      <c r="G10" s="719"/>
      <c r="H10" s="22" t="s">
        <v>29</v>
      </c>
      <c r="I10" s="15"/>
      <c r="J10" s="15"/>
      <c r="M10" s="15"/>
      <c r="P10" s="15"/>
      <c r="Q10" s="15"/>
    </row>
    <row r="11" spans="1:18" ht="31.2" customHeight="1" thickBot="1" x14ac:dyDescent="0.5">
      <c r="A11" s="20" t="s">
        <v>49</v>
      </c>
      <c r="B11" s="606" t="s">
        <v>59</v>
      </c>
      <c r="C11" s="606"/>
      <c r="D11" s="606"/>
      <c r="E11" s="719" t="e">
        <f>E9*(E10/100)</f>
        <v>#REF!</v>
      </c>
      <c r="F11" s="719"/>
      <c r="G11" s="719"/>
      <c r="H11" s="22" t="s">
        <v>28</v>
      </c>
      <c r="I11" s="15"/>
      <c r="J11" s="15"/>
      <c r="M11" s="15"/>
      <c r="P11" s="15"/>
      <c r="Q11" s="15"/>
    </row>
    <row r="12" spans="1:18" ht="31.2" customHeight="1" thickBot="1" x14ac:dyDescent="0.5">
      <c r="A12" s="20" t="s">
        <v>50</v>
      </c>
      <c r="B12" s="606" t="s">
        <v>60</v>
      </c>
      <c r="C12" s="606"/>
      <c r="D12" s="606"/>
      <c r="E12" s="719">
        <v>2</v>
      </c>
      <c r="F12" s="719"/>
      <c r="G12" s="719"/>
      <c r="H12" s="22" t="s">
        <v>61</v>
      </c>
      <c r="I12" s="15"/>
      <c r="J12" s="612" t="s">
        <v>105</v>
      </c>
      <c r="K12" s="613"/>
      <c r="L12" s="613"/>
      <c r="M12" s="613"/>
      <c r="N12" s="613"/>
      <c r="O12" s="613"/>
      <c r="P12" s="613"/>
      <c r="Q12" s="614"/>
    </row>
    <row r="13" spans="1:18" ht="31.2" customHeight="1" x14ac:dyDescent="0.45">
      <c r="A13" s="727" t="s">
        <v>55</v>
      </c>
      <c r="B13" s="727"/>
      <c r="C13" s="727"/>
      <c r="D13" s="727"/>
      <c r="E13" s="728" t="e">
        <f>E11*E12</f>
        <v>#REF!</v>
      </c>
      <c r="F13" s="728"/>
      <c r="G13" s="728"/>
      <c r="H13" s="28" t="s">
        <v>28</v>
      </c>
      <c r="I13" s="15"/>
      <c r="J13" s="730" t="s">
        <v>106</v>
      </c>
      <c r="K13" s="636"/>
      <c r="L13" s="636"/>
      <c r="M13" s="636"/>
      <c r="N13" s="636"/>
      <c r="O13" s="636"/>
      <c r="P13" s="636"/>
      <c r="Q13" s="637"/>
    </row>
    <row r="14" spans="1:18" ht="31.2" customHeight="1" thickBot="1" x14ac:dyDescent="0.5">
      <c r="A14" s="12"/>
      <c r="B14" s="12"/>
      <c r="C14" s="12"/>
      <c r="D14" s="12"/>
      <c r="E14" s="12"/>
      <c r="F14" s="12"/>
      <c r="G14" s="12"/>
      <c r="H14" s="12"/>
      <c r="I14" s="15"/>
      <c r="J14" s="615"/>
      <c r="K14" s="616"/>
      <c r="L14" s="616"/>
      <c r="M14" s="616"/>
      <c r="N14" s="616"/>
      <c r="O14" s="616"/>
      <c r="P14" s="616"/>
      <c r="Q14" s="617"/>
    </row>
    <row r="15" spans="1:18" ht="31.2" customHeight="1" thickBot="1" x14ac:dyDescent="0.5">
      <c r="A15" s="612" t="s">
        <v>99</v>
      </c>
      <c r="B15" s="613"/>
      <c r="C15" s="613"/>
      <c r="D15" s="613"/>
      <c r="E15" s="613"/>
      <c r="F15" s="613"/>
      <c r="G15" s="613"/>
      <c r="H15" s="614"/>
      <c r="I15" s="15"/>
      <c r="J15" s="615"/>
      <c r="K15" s="616"/>
      <c r="L15" s="616"/>
      <c r="M15" s="616"/>
      <c r="N15" s="616"/>
      <c r="O15" s="616"/>
      <c r="P15" s="616"/>
      <c r="Q15" s="617"/>
    </row>
    <row r="16" spans="1:18" ht="31.2" customHeight="1" x14ac:dyDescent="0.45">
      <c r="A16" s="24" t="s">
        <v>31</v>
      </c>
      <c r="B16" s="640" t="s">
        <v>35</v>
      </c>
      <c r="C16" s="640"/>
      <c r="D16" s="640"/>
      <c r="E16" s="725">
        <f>'⑥保障額診断（借入金返済資金）'!E7</f>
        <v>0</v>
      </c>
      <c r="F16" s="725"/>
      <c r="G16" s="725"/>
      <c r="H16" s="25" t="s">
        <v>28</v>
      </c>
      <c r="I16" s="15"/>
      <c r="J16" s="615"/>
      <c r="K16" s="616"/>
      <c r="L16" s="616"/>
      <c r="M16" s="616"/>
      <c r="N16" s="616"/>
      <c r="O16" s="616"/>
      <c r="P16" s="616"/>
      <c r="Q16" s="617"/>
    </row>
    <row r="17" spans="1:17" ht="31.2" customHeight="1" x14ac:dyDescent="0.45">
      <c r="A17" s="24" t="s">
        <v>32</v>
      </c>
      <c r="B17" s="732" t="s">
        <v>36</v>
      </c>
      <c r="C17" s="732"/>
      <c r="D17" s="732"/>
      <c r="E17" s="725">
        <f>'⑥保障額診断（借入金返済資金）'!E8</f>
        <v>0</v>
      </c>
      <c r="F17" s="725"/>
      <c r="G17" s="725"/>
      <c r="H17" s="25" t="s">
        <v>28</v>
      </c>
      <c r="I17" s="15"/>
      <c r="J17" s="615"/>
      <c r="K17" s="616"/>
      <c r="L17" s="616"/>
      <c r="M17" s="616"/>
      <c r="N17" s="616"/>
      <c r="O17" s="616"/>
      <c r="P17" s="616"/>
      <c r="Q17" s="617"/>
    </row>
    <row r="18" spans="1:17" ht="31.2" customHeight="1" x14ac:dyDescent="0.45">
      <c r="A18" s="24" t="s">
        <v>33</v>
      </c>
      <c r="B18" s="726" t="s">
        <v>37</v>
      </c>
      <c r="C18" s="726"/>
      <c r="D18" s="726"/>
      <c r="E18" s="725">
        <f>'⑥保障額診断（借入金返済資金）'!E9</f>
        <v>0</v>
      </c>
      <c r="F18" s="725"/>
      <c r="G18" s="725"/>
      <c r="H18" s="25" t="s">
        <v>28</v>
      </c>
      <c r="I18" s="15"/>
      <c r="J18" s="615"/>
      <c r="K18" s="616"/>
      <c r="L18" s="616"/>
      <c r="M18" s="616"/>
      <c r="N18" s="616"/>
      <c r="O18" s="616"/>
      <c r="P18" s="616"/>
      <c r="Q18" s="617"/>
    </row>
    <row r="19" spans="1:17" ht="31.2" customHeight="1" x14ac:dyDescent="0.45">
      <c r="A19" s="24" t="s">
        <v>34</v>
      </c>
      <c r="B19" s="727" t="s">
        <v>38</v>
      </c>
      <c r="C19" s="727"/>
      <c r="D19" s="727"/>
      <c r="E19" s="725">
        <f>'⑥保障額診断（借入金返済資金）'!E10</f>
        <v>0</v>
      </c>
      <c r="F19" s="725"/>
      <c r="G19" s="725"/>
      <c r="H19" s="25" t="s">
        <v>28</v>
      </c>
      <c r="I19" s="15"/>
      <c r="J19" s="615"/>
      <c r="K19" s="616"/>
      <c r="L19" s="616"/>
      <c r="M19" s="616"/>
      <c r="N19" s="616"/>
      <c r="O19" s="616"/>
      <c r="P19" s="616"/>
      <c r="Q19" s="617"/>
    </row>
    <row r="20" spans="1:17" ht="31.2" customHeight="1" x14ac:dyDescent="0.45">
      <c r="A20" s="24" t="s">
        <v>42</v>
      </c>
      <c r="B20" s="731" t="s">
        <v>97</v>
      </c>
      <c r="C20" s="731"/>
      <c r="D20" s="731"/>
      <c r="E20" s="725"/>
      <c r="F20" s="725"/>
      <c r="G20" s="725"/>
      <c r="H20" s="25" t="s">
        <v>28</v>
      </c>
      <c r="I20" s="15"/>
      <c r="J20" s="615"/>
      <c r="K20" s="616"/>
      <c r="L20" s="616"/>
      <c r="M20" s="616"/>
      <c r="N20" s="616"/>
      <c r="O20" s="616"/>
      <c r="P20" s="616"/>
      <c r="Q20" s="617"/>
    </row>
    <row r="21" spans="1:17" ht="31.2" customHeight="1" x14ac:dyDescent="0.45">
      <c r="A21" s="638" t="s">
        <v>98</v>
      </c>
      <c r="B21" s="638"/>
      <c r="C21" s="638"/>
      <c r="D21" s="638"/>
      <c r="E21" s="639">
        <f>SUM(E16:G19)-E20</f>
        <v>0</v>
      </c>
      <c r="F21" s="639"/>
      <c r="G21" s="639"/>
      <c r="H21" s="23" t="s">
        <v>28</v>
      </c>
      <c r="I21" s="15"/>
      <c r="J21" s="615"/>
      <c r="K21" s="616"/>
      <c r="L21" s="616"/>
      <c r="M21" s="616"/>
      <c r="N21" s="616"/>
      <c r="O21" s="616"/>
      <c r="P21" s="616"/>
      <c r="Q21" s="617"/>
    </row>
    <row r="22" spans="1:17" ht="31.2" customHeight="1" x14ac:dyDescent="0.45">
      <c r="A22" s="729" t="s">
        <v>102</v>
      </c>
      <c r="B22" s="729"/>
      <c r="C22" s="729"/>
      <c r="D22" s="729"/>
      <c r="E22" s="729"/>
      <c r="F22" s="729"/>
      <c r="G22" s="729"/>
      <c r="H22" s="729"/>
      <c r="I22" s="15"/>
      <c r="J22" s="615"/>
      <c r="K22" s="616"/>
      <c r="L22" s="616"/>
      <c r="M22" s="616"/>
      <c r="N22" s="616"/>
      <c r="O22" s="616"/>
      <c r="P22" s="616"/>
      <c r="Q22" s="617"/>
    </row>
    <row r="23" spans="1:17" ht="31.2" customHeight="1" x14ac:dyDescent="0.45">
      <c r="A23" s="616"/>
      <c r="B23" s="616"/>
      <c r="C23" s="616"/>
      <c r="D23" s="616"/>
      <c r="E23" s="616"/>
      <c r="F23" s="616"/>
      <c r="G23" s="616"/>
      <c r="H23" s="616"/>
      <c r="J23" s="618"/>
      <c r="K23" s="619"/>
      <c r="L23" s="619"/>
      <c r="M23" s="619"/>
      <c r="N23" s="619"/>
      <c r="O23" s="619"/>
      <c r="P23" s="619"/>
      <c r="Q23" s="620"/>
    </row>
  </sheetData>
  <mergeCells count="36">
    <mergeCell ref="J12:Q12"/>
    <mergeCell ref="A13:D13"/>
    <mergeCell ref="E13:G13"/>
    <mergeCell ref="A22:H22"/>
    <mergeCell ref="J13:Q23"/>
    <mergeCell ref="E18:G18"/>
    <mergeCell ref="A23:H23"/>
    <mergeCell ref="B19:D19"/>
    <mergeCell ref="E19:G19"/>
    <mergeCell ref="A21:D21"/>
    <mergeCell ref="E21:G21"/>
    <mergeCell ref="B20:D20"/>
    <mergeCell ref="E20:G20"/>
    <mergeCell ref="B16:D16"/>
    <mergeCell ref="E16:G16"/>
    <mergeCell ref="B17:D17"/>
    <mergeCell ref="E17:G17"/>
    <mergeCell ref="B18:D18"/>
    <mergeCell ref="A15:H15"/>
    <mergeCell ref="B9:D9"/>
    <mergeCell ref="E9:G9"/>
    <mergeCell ref="B11:D11"/>
    <mergeCell ref="E11:G11"/>
    <mergeCell ref="B12:D12"/>
    <mergeCell ref="E12:G12"/>
    <mergeCell ref="A1:H1"/>
    <mergeCell ref="A2:H2"/>
    <mergeCell ref="J1:Q1"/>
    <mergeCell ref="A3:H3"/>
    <mergeCell ref="A4:H4"/>
    <mergeCell ref="A5:H5"/>
    <mergeCell ref="A6:H6"/>
    <mergeCell ref="A7:H7"/>
    <mergeCell ref="A8:H8"/>
    <mergeCell ref="B10:D10"/>
    <mergeCell ref="E10:G10"/>
  </mergeCells>
  <phoneticPr fontId="3"/>
  <printOptions horizontalCentered="1" verticalCentered="1"/>
  <pageMargins left="0.39370078740157483" right="0.39370078740157483" top="0.39370078740157483" bottom="0.39370078740157483" header="0.19685039370078741" footer="0.11811023622047245"/>
  <pageSetup paperSize="8"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2FE9A-5F03-4D74-84DF-B68C65F83D3F}">
  <sheetPr codeName="Sheet11">
    <tabColor theme="5" tint="0.59999389629810485"/>
  </sheetPr>
  <dimension ref="A1:S36"/>
  <sheetViews>
    <sheetView view="pageBreakPreview" zoomScale="70" zoomScaleNormal="30" zoomScaleSheetLayoutView="70" workbookViewId="0">
      <selection activeCell="O23" sqref="O23"/>
    </sheetView>
  </sheetViews>
  <sheetFormatPr defaultColWidth="10.09765625" defaultRowHeight="39.75" customHeight="1" x14ac:dyDescent="0.45"/>
  <cols>
    <col min="1" max="1" width="10.09765625" style="17"/>
    <col min="2" max="3" width="10.09765625" style="15"/>
    <col min="4" max="4" width="10.09765625" style="17"/>
    <col min="5" max="6" width="10.09765625" style="15"/>
    <col min="7" max="7" width="10.09765625" style="18"/>
    <col min="8" max="8" width="10.09765625" style="19"/>
    <col min="9" max="10" width="10.09765625" style="18"/>
    <col min="11" max="11" width="10.09765625" style="17"/>
    <col min="12" max="13" width="10.09765625" style="15"/>
    <col min="14" max="14" width="10.09765625" style="17"/>
    <col min="15" max="16" width="10.09765625" style="15"/>
    <col min="17" max="17" width="10.09765625" style="18"/>
    <col min="18" max="16384" width="10.09765625" style="16"/>
  </cols>
  <sheetData>
    <row r="1" spans="1:19" s="14" customFormat="1" ht="39.75" customHeight="1" x14ac:dyDescent="0.45">
      <c r="A1" s="621" t="s">
        <v>274</v>
      </c>
      <c r="B1" s="621"/>
      <c r="C1" s="621"/>
      <c r="D1" s="621"/>
      <c r="E1" s="621"/>
      <c r="F1" s="621"/>
      <c r="G1" s="621"/>
      <c r="H1" s="621"/>
      <c r="I1" s="621"/>
      <c r="J1" s="621"/>
      <c r="K1" s="621"/>
      <c r="L1" s="621"/>
      <c r="M1" s="621"/>
      <c r="N1" s="621"/>
      <c r="O1" s="621"/>
      <c r="P1" s="621"/>
      <c r="Q1" s="621"/>
      <c r="R1" s="13"/>
    </row>
    <row r="2" spans="1:19" ht="39.75" customHeight="1" x14ac:dyDescent="0.45">
      <c r="A2" s="621" t="s">
        <v>358</v>
      </c>
      <c r="B2" s="621"/>
      <c r="C2" s="621"/>
      <c r="D2" s="621"/>
      <c r="E2" s="621"/>
      <c r="F2" s="621"/>
      <c r="G2" s="621"/>
      <c r="H2" s="621"/>
      <c r="I2" s="621"/>
      <c r="J2" s="621"/>
      <c r="K2" s="621"/>
      <c r="L2" s="621"/>
      <c r="M2" s="621"/>
      <c r="N2" s="621"/>
      <c r="O2" s="621"/>
      <c r="P2" s="621"/>
      <c r="Q2" s="621"/>
      <c r="R2" s="19"/>
      <c r="S2" s="19"/>
    </row>
    <row r="3" spans="1:19" ht="39.75" customHeight="1" x14ac:dyDescent="0.45">
      <c r="A3" s="754" t="s">
        <v>64</v>
      </c>
      <c r="B3" s="755"/>
      <c r="C3" s="380" t="s">
        <v>24</v>
      </c>
      <c r="D3" s="379" t="s">
        <v>25</v>
      </c>
      <c r="E3" s="16"/>
      <c r="F3" s="16"/>
      <c r="G3" s="16"/>
      <c r="H3" s="16"/>
      <c r="O3" s="16"/>
      <c r="P3" s="16"/>
      <c r="Q3" s="16"/>
    </row>
    <row r="4" spans="1:19" ht="39.75" customHeight="1" x14ac:dyDescent="0.45">
      <c r="A4" s="759" t="s">
        <v>27</v>
      </c>
      <c r="B4" s="760"/>
      <c r="C4" s="378">
        <f>②決算書概要!$K$12</f>
        <v>0</v>
      </c>
      <c r="D4" s="378">
        <f>②決算書概要!$L$12</f>
        <v>0</v>
      </c>
      <c r="E4" s="16"/>
      <c r="F4" s="16"/>
      <c r="G4" s="16"/>
      <c r="H4" s="16"/>
      <c r="O4" s="16"/>
      <c r="P4" s="16"/>
      <c r="Q4" s="16"/>
    </row>
    <row r="5" spans="1:19" ht="39.75" customHeight="1" x14ac:dyDescent="0.45">
      <c r="A5" s="759" t="s">
        <v>357</v>
      </c>
      <c r="B5" s="760"/>
      <c r="C5" s="378">
        <f>(②決算書概要!K31+②決算書概要!Q29)</f>
        <v>0</v>
      </c>
      <c r="D5" s="378">
        <f>(②決算書概要!L31+②決算書概要!R29)</f>
        <v>0</v>
      </c>
      <c r="E5" s="16"/>
      <c r="F5" s="16"/>
      <c r="G5" s="16"/>
      <c r="H5" s="16"/>
      <c r="O5" s="16"/>
      <c r="P5" s="16"/>
      <c r="Q5" s="16"/>
    </row>
    <row r="6" spans="1:19" ht="39.75" customHeight="1" x14ac:dyDescent="0.45">
      <c r="A6" s="761" t="s">
        <v>66</v>
      </c>
      <c r="B6" s="760"/>
      <c r="C6" s="378">
        <f>MAX(0,C4*30%)</f>
        <v>0</v>
      </c>
      <c r="D6" s="378">
        <f>MAX(0,D4*30%)</f>
        <v>0</v>
      </c>
      <c r="E6" s="16"/>
      <c r="F6" s="16"/>
      <c r="G6" s="16"/>
      <c r="H6" s="16"/>
      <c r="O6" s="16"/>
      <c r="P6" s="16"/>
      <c r="Q6" s="16"/>
    </row>
    <row r="7" spans="1:19" ht="39.75" customHeight="1" x14ac:dyDescent="0.45">
      <c r="A7" s="759" t="s">
        <v>67</v>
      </c>
      <c r="B7" s="760"/>
      <c r="C7" s="378">
        <f>SUM(C4:C5)-C6</f>
        <v>0</v>
      </c>
      <c r="D7" s="378">
        <f>SUM(D4:D5)-D6</f>
        <v>0</v>
      </c>
      <c r="E7" s="16"/>
      <c r="F7" s="16"/>
      <c r="G7" s="16"/>
      <c r="H7" s="16"/>
      <c r="O7" s="16"/>
      <c r="P7" s="16"/>
      <c r="Q7" s="16"/>
    </row>
    <row r="8" spans="1:19" ht="39.75" customHeight="1" x14ac:dyDescent="0.45">
      <c r="A8" s="16"/>
      <c r="B8" s="16"/>
      <c r="C8" s="16"/>
      <c r="D8" s="16"/>
      <c r="E8" s="16"/>
      <c r="F8" s="16"/>
      <c r="G8" s="16"/>
      <c r="H8" s="16"/>
      <c r="O8" s="16"/>
      <c r="P8" s="16"/>
      <c r="Q8" s="16"/>
    </row>
    <row r="9" spans="1:19" ht="39.75" customHeight="1" thickBot="1" x14ac:dyDescent="0.5">
      <c r="A9" s="621" t="s">
        <v>68</v>
      </c>
      <c r="B9" s="621"/>
      <c r="C9" s="621"/>
      <c r="D9" s="621"/>
      <c r="E9" s="621"/>
      <c r="F9" s="621"/>
      <c r="J9" s="621" t="s">
        <v>69</v>
      </c>
      <c r="K9" s="621"/>
      <c r="L9" s="621"/>
      <c r="M9" s="621"/>
      <c r="N9" s="621"/>
      <c r="O9" s="621"/>
      <c r="P9" s="621"/>
      <c r="Q9" s="12"/>
    </row>
    <row r="10" spans="1:19" ht="39.75" customHeight="1" x14ac:dyDescent="0.45">
      <c r="A10" s="762" t="s">
        <v>70</v>
      </c>
      <c r="B10" s="763"/>
      <c r="C10" s="377" t="s">
        <v>24</v>
      </c>
      <c r="D10" s="376" t="s">
        <v>25</v>
      </c>
      <c r="E10" s="762" t="s">
        <v>71</v>
      </c>
      <c r="F10" s="763"/>
      <c r="G10" s="377" t="s">
        <v>24</v>
      </c>
      <c r="H10" s="376" t="s">
        <v>25</v>
      </c>
      <c r="J10" s="750" t="s">
        <v>72</v>
      </c>
      <c r="K10" s="750"/>
      <c r="L10" s="374">
        <v>3</v>
      </c>
      <c r="M10" s="374">
        <v>5</v>
      </c>
      <c r="N10" s="375">
        <v>10</v>
      </c>
      <c r="O10" s="374">
        <v>15</v>
      </c>
      <c r="P10" s="373" t="s">
        <v>73</v>
      </c>
      <c r="Q10" s="372" t="s">
        <v>74</v>
      </c>
    </row>
    <row r="11" spans="1:19" ht="39.75" customHeight="1" x14ac:dyDescent="0.45">
      <c r="A11" s="757" t="s">
        <v>75</v>
      </c>
      <c r="B11" s="758"/>
      <c r="C11" s="371">
        <f>②決算書概要!F$20+②決算書概要!$F$12</f>
        <v>0</v>
      </c>
      <c r="D11" s="370">
        <f>②決算書概要!G$20+②決算書概要!$G$12</f>
        <v>0</v>
      </c>
      <c r="E11" s="759" t="s">
        <v>76</v>
      </c>
      <c r="F11" s="760"/>
      <c r="G11" s="364">
        <f>②決算書概要!B$8</f>
        <v>0</v>
      </c>
      <c r="H11" s="363">
        <f>②決算書概要!C$8</f>
        <v>0</v>
      </c>
      <c r="J11" s="756" t="s">
        <v>77</v>
      </c>
      <c r="K11" s="750"/>
      <c r="L11" s="352">
        <f>$D$14/L10</f>
        <v>0</v>
      </c>
      <c r="M11" s="352">
        <f>$D$14/M10</f>
        <v>0</v>
      </c>
      <c r="N11" s="369">
        <f>$D$14/N10</f>
        <v>0</v>
      </c>
      <c r="O11" s="352">
        <f>$D$14/O10</f>
        <v>0</v>
      </c>
      <c r="P11" s="368">
        <f>D7</f>
        <v>0</v>
      </c>
      <c r="Q11" s="367" t="e">
        <f>D14/P11</f>
        <v>#DIV/0!</v>
      </c>
    </row>
    <row r="12" spans="1:19" ht="39.75" customHeight="1" thickBot="1" x14ac:dyDescent="0.5">
      <c r="A12" s="767">
        <v>3</v>
      </c>
      <c r="B12" s="768"/>
      <c r="C12" s="366">
        <f>MAX(0,②決算書概要!B5-((②決算書概要!Q37+②決算書概要!K28+②決算書概要!K29)/12*A12))</f>
        <v>0</v>
      </c>
      <c r="D12" s="365">
        <f>MAX(0,②決算書概要!C5-((②決算書概要!R37+②決算書概要!L28+②決算書概要!L29)/12*A12))</f>
        <v>0</v>
      </c>
      <c r="E12" s="759" t="s">
        <v>78</v>
      </c>
      <c r="F12" s="760"/>
      <c r="G12" s="364">
        <f>②決算書概要!B$13</f>
        <v>0</v>
      </c>
      <c r="H12" s="363">
        <f>②決算書概要!C$13</f>
        <v>0</v>
      </c>
    </row>
    <row r="13" spans="1:19" ht="39.75" customHeight="1" thickBot="1" x14ac:dyDescent="0.5">
      <c r="A13" s="772" t="s">
        <v>79</v>
      </c>
      <c r="B13" s="773"/>
      <c r="C13" s="362">
        <f>G11+G12-G13</f>
        <v>0</v>
      </c>
      <c r="D13" s="361">
        <f>H11+H12-H13</f>
        <v>0</v>
      </c>
      <c r="E13" s="771" t="s">
        <v>80</v>
      </c>
      <c r="F13" s="771"/>
      <c r="G13" s="360">
        <f>②決算書概要!F$5</f>
        <v>0</v>
      </c>
      <c r="H13" s="359">
        <f>②決算書概要!G$5</f>
        <v>0</v>
      </c>
      <c r="I13" s="17"/>
      <c r="J13" s="742" t="s">
        <v>356</v>
      </c>
      <c r="K13" s="742"/>
      <c r="L13" s="742"/>
      <c r="M13" s="742"/>
      <c r="N13" s="742"/>
      <c r="O13" s="742"/>
      <c r="P13" s="742"/>
    </row>
    <row r="14" spans="1:19" ht="39.75" customHeight="1" thickBot="1" x14ac:dyDescent="0.5">
      <c r="A14" s="769" t="s">
        <v>81</v>
      </c>
      <c r="B14" s="770"/>
      <c r="C14" s="358">
        <f>MAX(0,C11-C12-C13)</f>
        <v>0</v>
      </c>
      <c r="D14" s="357">
        <f>MAX(0,D11-D12-D13)</f>
        <v>0</v>
      </c>
      <c r="I14" s="17"/>
      <c r="J14" s="747" t="s">
        <v>355</v>
      </c>
      <c r="K14" s="747"/>
      <c r="L14" s="747"/>
      <c r="M14" s="747"/>
      <c r="N14" s="747"/>
      <c r="O14" s="747"/>
      <c r="P14" s="747"/>
      <c r="Q14" s="747"/>
    </row>
    <row r="15" spans="1:19" ht="39.75" customHeight="1" x14ac:dyDescent="0.45">
      <c r="F15" s="18"/>
      <c r="G15" s="19"/>
      <c r="H15" s="18"/>
      <c r="I15" s="17"/>
      <c r="J15" s="747"/>
      <c r="K15" s="747"/>
      <c r="L15" s="747"/>
      <c r="M15" s="747"/>
      <c r="N15" s="747"/>
      <c r="O15" s="747"/>
      <c r="P15" s="747"/>
      <c r="Q15" s="747"/>
    </row>
    <row r="16" spans="1:19" ht="39.75" customHeight="1" x14ac:dyDescent="0.45">
      <c r="A16" s="751" t="s">
        <v>82</v>
      </c>
      <c r="B16" s="752"/>
      <c r="C16" s="752"/>
      <c r="D16" s="752"/>
      <c r="E16" s="752"/>
      <c r="F16" s="752"/>
      <c r="G16" s="752"/>
      <c r="H16" s="753"/>
      <c r="I16" s="15"/>
      <c r="J16" s="748" t="s">
        <v>354</v>
      </c>
      <c r="K16" s="749"/>
      <c r="L16" s="356" t="s">
        <v>24</v>
      </c>
      <c r="M16" s="356" t="s">
        <v>25</v>
      </c>
      <c r="N16" s="16"/>
      <c r="O16" s="764" t="s">
        <v>353</v>
      </c>
      <c r="P16" s="765"/>
      <c r="Q16" s="766"/>
    </row>
    <row r="17" spans="1:17" ht="39.75" customHeight="1" x14ac:dyDescent="0.45">
      <c r="A17" s="733" t="e" cm="1">
        <f t="array" ref="A17">_xlfn.IFS(AND(D7&gt;0,D14&gt;0,10&gt;=Q11),A22,AND(D7&gt;0,D14&gt;0,Q11&gt;10),A25,AND(D7&lt;0,D14&gt;0,Q11&lt;0),A28,AND(D7&gt;=0,0&gt;=D14,Q11=0),A31,AND(0&gt;D7,0&gt;=D14,Q11=0),A34)</f>
        <v>#DIV/0!</v>
      </c>
      <c r="B17" s="734"/>
      <c r="C17" s="734"/>
      <c r="D17" s="734"/>
      <c r="E17" s="734"/>
      <c r="F17" s="734"/>
      <c r="G17" s="734"/>
      <c r="H17" s="735"/>
      <c r="I17" s="15"/>
      <c r="J17" s="750" t="s">
        <v>352</v>
      </c>
      <c r="K17" s="750"/>
      <c r="L17" s="355">
        <f>C7</f>
        <v>0</v>
      </c>
      <c r="M17" s="355">
        <f>D7</f>
        <v>0</v>
      </c>
      <c r="N17" s="745" t="s">
        <v>351</v>
      </c>
      <c r="O17" s="743" t="s">
        <v>350</v>
      </c>
      <c r="P17" s="743"/>
      <c r="Q17" s="352">
        <f>(L19+M19)/2</f>
        <v>0</v>
      </c>
    </row>
    <row r="18" spans="1:17" ht="39.75" customHeight="1" x14ac:dyDescent="0.45">
      <c r="A18" s="736"/>
      <c r="B18" s="737"/>
      <c r="C18" s="737"/>
      <c r="D18" s="737"/>
      <c r="E18" s="737"/>
      <c r="F18" s="737"/>
      <c r="G18" s="737"/>
      <c r="H18" s="738"/>
      <c r="I18" s="12"/>
      <c r="J18" s="606" t="s">
        <v>349</v>
      </c>
      <c r="K18" s="606"/>
      <c r="L18" s="354">
        <f>C14/10</f>
        <v>0</v>
      </c>
      <c r="M18" s="354">
        <f>D14/10</f>
        <v>0</v>
      </c>
      <c r="N18" s="745"/>
      <c r="O18" s="743" t="s">
        <v>348</v>
      </c>
      <c r="P18" s="743"/>
      <c r="Q18" s="387"/>
    </row>
    <row r="19" spans="1:17" ht="39.75" customHeight="1" x14ac:dyDescent="0.45">
      <c r="A19" s="739"/>
      <c r="B19" s="740"/>
      <c r="C19" s="740"/>
      <c r="D19" s="740"/>
      <c r="E19" s="740"/>
      <c r="F19" s="740"/>
      <c r="G19" s="740"/>
      <c r="H19" s="741"/>
      <c r="I19" s="17"/>
      <c r="J19" s="746" t="s">
        <v>347</v>
      </c>
      <c r="K19" s="606"/>
      <c r="L19" s="353">
        <f>L17-L18</f>
        <v>0</v>
      </c>
      <c r="M19" s="353">
        <f>M17-M18</f>
        <v>0</v>
      </c>
      <c r="N19" s="16"/>
      <c r="O19" s="743" t="s">
        <v>346</v>
      </c>
      <c r="P19" s="743"/>
      <c r="Q19" s="352">
        <f>Q17-Q18</f>
        <v>0</v>
      </c>
    </row>
    <row r="20" spans="1:17" ht="39.75" customHeight="1" x14ac:dyDescent="0.45">
      <c r="I20" s="16"/>
      <c r="J20" s="16"/>
      <c r="K20" s="16"/>
      <c r="L20" s="16"/>
      <c r="M20" s="16"/>
      <c r="N20" s="16"/>
      <c r="O20" s="16"/>
      <c r="P20" s="16"/>
      <c r="Q20" s="16"/>
    </row>
    <row r="21" spans="1:17" ht="39.75" customHeight="1" x14ac:dyDescent="0.45">
      <c r="A21" s="751" t="s">
        <v>82</v>
      </c>
      <c r="B21" s="752"/>
      <c r="C21" s="752"/>
      <c r="D21" s="752"/>
      <c r="E21" s="752"/>
      <c r="F21" s="752"/>
      <c r="G21" s="752"/>
      <c r="H21" s="753"/>
      <c r="I21" s="16"/>
      <c r="J21" s="744"/>
      <c r="K21" s="744"/>
      <c r="L21" s="744"/>
      <c r="M21" s="744"/>
      <c r="N21" s="16"/>
      <c r="O21" s="16"/>
      <c r="P21" s="16"/>
      <c r="Q21" s="16"/>
    </row>
    <row r="22" spans="1:17" ht="39.75" customHeight="1" x14ac:dyDescent="0.45">
      <c r="A22" s="733" t="s">
        <v>83</v>
      </c>
      <c r="B22" s="734"/>
      <c r="C22" s="734"/>
      <c r="D22" s="734"/>
      <c r="E22" s="734"/>
      <c r="F22" s="734"/>
      <c r="G22" s="734"/>
      <c r="H22" s="735"/>
      <c r="I22" s="351" t="s">
        <v>84</v>
      </c>
      <c r="J22" s="743" t="s">
        <v>85</v>
      </c>
      <c r="K22" s="743"/>
      <c r="L22" s="743"/>
      <c r="M22" s="18"/>
      <c r="N22" s="18"/>
      <c r="O22" s="18"/>
      <c r="P22" s="18"/>
    </row>
    <row r="23" spans="1:17" ht="39.75" customHeight="1" x14ac:dyDescent="0.45">
      <c r="A23" s="736"/>
      <c r="B23" s="737"/>
      <c r="C23" s="737"/>
      <c r="D23" s="737"/>
      <c r="E23" s="737"/>
      <c r="F23" s="737"/>
      <c r="G23" s="737"/>
      <c r="H23" s="738"/>
      <c r="I23" s="351" t="s">
        <v>86</v>
      </c>
      <c r="J23" s="743" t="s">
        <v>85</v>
      </c>
      <c r="K23" s="743"/>
      <c r="L23" s="743"/>
      <c r="M23" s="18"/>
      <c r="N23" s="18"/>
      <c r="O23" s="18"/>
      <c r="P23" s="18"/>
    </row>
    <row r="24" spans="1:17" ht="39.75" customHeight="1" x14ac:dyDescent="0.45">
      <c r="A24" s="739"/>
      <c r="B24" s="740"/>
      <c r="C24" s="740"/>
      <c r="D24" s="740"/>
      <c r="E24" s="740"/>
      <c r="F24" s="740"/>
      <c r="G24" s="740"/>
      <c r="H24" s="741"/>
      <c r="I24" s="351" t="s">
        <v>87</v>
      </c>
      <c r="J24" s="743" t="s">
        <v>88</v>
      </c>
      <c r="K24" s="743"/>
      <c r="L24" s="743"/>
      <c r="M24" s="18"/>
      <c r="N24" s="18"/>
      <c r="O24" s="18"/>
      <c r="P24" s="18"/>
    </row>
    <row r="25" spans="1:17" ht="39.75" customHeight="1" x14ac:dyDescent="0.45">
      <c r="A25" s="733" t="s">
        <v>89</v>
      </c>
      <c r="B25" s="734"/>
      <c r="C25" s="734"/>
      <c r="D25" s="734"/>
      <c r="E25" s="734"/>
      <c r="F25" s="734"/>
      <c r="G25" s="734"/>
      <c r="H25" s="735"/>
      <c r="I25" s="351" t="s">
        <v>84</v>
      </c>
      <c r="J25" s="743" t="s">
        <v>85</v>
      </c>
      <c r="K25" s="743"/>
      <c r="L25" s="743"/>
    </row>
    <row r="26" spans="1:17" ht="39.75" customHeight="1" x14ac:dyDescent="0.45">
      <c r="A26" s="736"/>
      <c r="B26" s="737"/>
      <c r="C26" s="737"/>
      <c r="D26" s="737"/>
      <c r="E26" s="737"/>
      <c r="F26" s="737"/>
      <c r="G26" s="737"/>
      <c r="H26" s="738"/>
      <c r="I26" s="351" t="s">
        <v>86</v>
      </c>
      <c r="J26" s="743" t="s">
        <v>85</v>
      </c>
      <c r="K26" s="743"/>
      <c r="L26" s="743"/>
    </row>
    <row r="27" spans="1:17" ht="39.75" customHeight="1" x14ac:dyDescent="0.45">
      <c r="A27" s="739"/>
      <c r="B27" s="740"/>
      <c r="C27" s="740"/>
      <c r="D27" s="740"/>
      <c r="E27" s="740"/>
      <c r="F27" s="740"/>
      <c r="G27" s="740"/>
      <c r="H27" s="741"/>
      <c r="I27" s="351" t="s">
        <v>87</v>
      </c>
      <c r="J27" s="743" t="s">
        <v>90</v>
      </c>
      <c r="K27" s="743"/>
      <c r="L27" s="743"/>
    </row>
    <row r="28" spans="1:17" ht="39.75" customHeight="1" x14ac:dyDescent="0.45">
      <c r="A28" s="733" t="s">
        <v>91</v>
      </c>
      <c r="B28" s="734"/>
      <c r="C28" s="734"/>
      <c r="D28" s="734"/>
      <c r="E28" s="734"/>
      <c r="F28" s="734"/>
      <c r="G28" s="734"/>
      <c r="H28" s="735"/>
      <c r="I28" s="351" t="s">
        <v>84</v>
      </c>
      <c r="J28" s="743" t="s">
        <v>92</v>
      </c>
      <c r="K28" s="743"/>
      <c r="L28" s="743"/>
    </row>
    <row r="29" spans="1:17" ht="39.75" customHeight="1" x14ac:dyDescent="0.45">
      <c r="A29" s="736"/>
      <c r="B29" s="737"/>
      <c r="C29" s="737"/>
      <c r="D29" s="737"/>
      <c r="E29" s="737"/>
      <c r="F29" s="737"/>
      <c r="G29" s="737"/>
      <c r="H29" s="738"/>
      <c r="I29" s="351" t="s">
        <v>86</v>
      </c>
      <c r="J29" s="743" t="s">
        <v>85</v>
      </c>
      <c r="K29" s="743"/>
      <c r="L29" s="743"/>
    </row>
    <row r="30" spans="1:17" ht="39.75" customHeight="1" x14ac:dyDescent="0.45">
      <c r="A30" s="739"/>
      <c r="B30" s="740"/>
      <c r="C30" s="740"/>
      <c r="D30" s="740"/>
      <c r="E30" s="740"/>
      <c r="F30" s="740"/>
      <c r="G30" s="740"/>
      <c r="H30" s="741"/>
      <c r="I30" s="351" t="s">
        <v>87</v>
      </c>
      <c r="J30" s="743" t="s">
        <v>92</v>
      </c>
      <c r="K30" s="743"/>
      <c r="L30" s="743"/>
    </row>
    <row r="31" spans="1:17" ht="39.75" customHeight="1" x14ac:dyDescent="0.45">
      <c r="A31" s="733" t="s">
        <v>93</v>
      </c>
      <c r="B31" s="734"/>
      <c r="C31" s="734"/>
      <c r="D31" s="734"/>
      <c r="E31" s="734"/>
      <c r="F31" s="734"/>
      <c r="G31" s="734"/>
      <c r="H31" s="735"/>
      <c r="I31" s="351" t="s">
        <v>84</v>
      </c>
      <c r="J31" s="743" t="s">
        <v>94</v>
      </c>
      <c r="K31" s="743"/>
      <c r="L31" s="743"/>
    </row>
    <row r="32" spans="1:17" ht="39.75" customHeight="1" x14ac:dyDescent="0.45">
      <c r="A32" s="736"/>
      <c r="B32" s="737"/>
      <c r="C32" s="737"/>
      <c r="D32" s="737"/>
      <c r="E32" s="737"/>
      <c r="F32" s="737"/>
      <c r="G32" s="737"/>
      <c r="H32" s="738"/>
      <c r="I32" s="351" t="s">
        <v>86</v>
      </c>
      <c r="J32" s="743" t="s">
        <v>95</v>
      </c>
      <c r="K32" s="743"/>
      <c r="L32" s="743"/>
    </row>
    <row r="33" spans="1:12" ht="39.75" customHeight="1" x14ac:dyDescent="0.45">
      <c r="A33" s="739"/>
      <c r="B33" s="740"/>
      <c r="C33" s="740"/>
      <c r="D33" s="740"/>
      <c r="E33" s="740"/>
      <c r="F33" s="740"/>
      <c r="G33" s="740"/>
      <c r="H33" s="741"/>
      <c r="I33" s="351" t="s">
        <v>87</v>
      </c>
      <c r="J33" s="743">
        <v>0</v>
      </c>
      <c r="K33" s="743"/>
      <c r="L33" s="743"/>
    </row>
    <row r="34" spans="1:12" ht="39.75" customHeight="1" x14ac:dyDescent="0.45">
      <c r="A34" s="733" t="s">
        <v>96</v>
      </c>
      <c r="B34" s="734"/>
      <c r="C34" s="734"/>
      <c r="D34" s="734"/>
      <c r="E34" s="734"/>
      <c r="F34" s="734"/>
      <c r="G34" s="734"/>
      <c r="H34" s="735"/>
      <c r="I34" s="351" t="s">
        <v>84</v>
      </c>
      <c r="J34" s="743" t="s">
        <v>92</v>
      </c>
      <c r="K34" s="743"/>
      <c r="L34" s="743"/>
    </row>
    <row r="35" spans="1:12" ht="39.75" customHeight="1" x14ac:dyDescent="0.45">
      <c r="A35" s="736"/>
      <c r="B35" s="737"/>
      <c r="C35" s="737"/>
      <c r="D35" s="737"/>
      <c r="E35" s="737"/>
      <c r="F35" s="737"/>
      <c r="G35" s="737"/>
      <c r="H35" s="738"/>
      <c r="I35" s="351" t="s">
        <v>86</v>
      </c>
      <c r="J35" s="743" t="s">
        <v>95</v>
      </c>
      <c r="K35" s="743"/>
      <c r="L35" s="743"/>
    </row>
    <row r="36" spans="1:12" ht="39.75" customHeight="1" x14ac:dyDescent="0.45">
      <c r="A36" s="739"/>
      <c r="B36" s="740"/>
      <c r="C36" s="740"/>
      <c r="D36" s="740"/>
      <c r="E36" s="740"/>
      <c r="F36" s="740"/>
      <c r="G36" s="740"/>
      <c r="H36" s="741"/>
      <c r="I36" s="351" t="s">
        <v>87</v>
      </c>
      <c r="J36" s="743">
        <v>0</v>
      </c>
      <c r="K36" s="743"/>
      <c r="L36" s="743"/>
    </row>
  </sheetData>
  <sheetProtection algorithmName="SHA-512" hashValue="+iYnEkcFwpX72mVBIE5uOYhq04D6UxFmSlYwoQt0upF5/rCyQ+wHqJXifJz1i7SfIYIOv+Jagw3Gix7zZic/zA==" saltValue="hBvTKzl0QJ72jdPUd52F+Q==" spinCount="100000" sheet="1" objects="1" scenarios="1" formatCells="0" formatColumns="0" formatRows="0"/>
  <mergeCells count="55">
    <mergeCell ref="O16:Q16"/>
    <mergeCell ref="A12:B12"/>
    <mergeCell ref="A17:H19"/>
    <mergeCell ref="A16:H16"/>
    <mergeCell ref="E12:F12"/>
    <mergeCell ref="A14:B14"/>
    <mergeCell ref="E13:F13"/>
    <mergeCell ref="A13:B13"/>
    <mergeCell ref="A3:B3"/>
    <mergeCell ref="A1:Q1"/>
    <mergeCell ref="J10:K10"/>
    <mergeCell ref="J11:K11"/>
    <mergeCell ref="A2:Q2"/>
    <mergeCell ref="J9:P9"/>
    <mergeCell ref="A11:B11"/>
    <mergeCell ref="E11:F11"/>
    <mergeCell ref="A9:F9"/>
    <mergeCell ref="A4:B4"/>
    <mergeCell ref="A6:B6"/>
    <mergeCell ref="A7:B7"/>
    <mergeCell ref="A5:B5"/>
    <mergeCell ref="A10:B10"/>
    <mergeCell ref="E10:F10"/>
    <mergeCell ref="J35:L35"/>
    <mergeCell ref="J36:L36"/>
    <mergeCell ref="A21:H21"/>
    <mergeCell ref="A22:H24"/>
    <mergeCell ref="A31:H33"/>
    <mergeCell ref="J27:L27"/>
    <mergeCell ref="J28:L28"/>
    <mergeCell ref="A34:H36"/>
    <mergeCell ref="J32:L32"/>
    <mergeCell ref="J33:L33"/>
    <mergeCell ref="J22:L22"/>
    <mergeCell ref="J23:L23"/>
    <mergeCell ref="J29:L29"/>
    <mergeCell ref="J30:L30"/>
    <mergeCell ref="J31:L31"/>
    <mergeCell ref="A25:H27"/>
    <mergeCell ref="A28:H30"/>
    <mergeCell ref="J13:P13"/>
    <mergeCell ref="J34:L34"/>
    <mergeCell ref="J21:M21"/>
    <mergeCell ref="N17:N18"/>
    <mergeCell ref="J24:L24"/>
    <mergeCell ref="J25:L25"/>
    <mergeCell ref="J26:L26"/>
    <mergeCell ref="J18:K18"/>
    <mergeCell ref="J19:K19"/>
    <mergeCell ref="J14:Q15"/>
    <mergeCell ref="J16:K16"/>
    <mergeCell ref="J17:K17"/>
    <mergeCell ref="O17:P17"/>
    <mergeCell ref="O18:P18"/>
    <mergeCell ref="O19:P19"/>
  </mergeCells>
  <phoneticPr fontId="3"/>
  <conditionalFormatting sqref="Q18">
    <cfRule type="containsBlanks" dxfId="0" priority="1">
      <formula>LEN(TRIM(Q18))=0</formula>
    </cfRule>
  </conditionalFormatting>
  <printOptions horizontalCentered="1" verticalCentered="1"/>
  <pageMargins left="0.11811023622047245" right="0.11811023622047245" top="0.15748031496062992" bottom="0.15748031496062992" header="0.11811023622047245" footer="0.11811023622047245"/>
  <pageSetup paperSize="8" scale="7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tint="0.59999389629810485"/>
  </sheetPr>
  <dimension ref="A1:AA23"/>
  <sheetViews>
    <sheetView tabSelected="1" view="pageBreakPreview" zoomScale="70" zoomScaleNormal="70" zoomScaleSheetLayoutView="70" workbookViewId="0">
      <selection activeCell="A2" sqref="A2:E3"/>
    </sheetView>
  </sheetViews>
  <sheetFormatPr defaultColWidth="12.19921875" defaultRowHeight="32.4" customHeight="1" x14ac:dyDescent="0.45"/>
  <cols>
    <col min="1" max="16384" width="12.19921875" style="9"/>
  </cols>
  <sheetData>
    <row r="1" spans="1:27" ht="32.4" customHeight="1" x14ac:dyDescent="0.45">
      <c r="A1" s="53"/>
      <c r="B1" s="54"/>
      <c r="C1" s="54"/>
      <c r="D1" s="54"/>
      <c r="E1" s="54"/>
      <c r="F1" s="54"/>
      <c r="G1" s="54"/>
      <c r="H1" s="54"/>
      <c r="I1" s="54"/>
      <c r="J1" s="54"/>
      <c r="K1" s="54"/>
      <c r="L1" s="54"/>
      <c r="M1" s="54"/>
      <c r="N1" s="54"/>
      <c r="O1" s="55"/>
    </row>
    <row r="2" spans="1:27" ht="32.4" customHeight="1" x14ac:dyDescent="1">
      <c r="A2" s="411"/>
      <c r="B2" s="412"/>
      <c r="C2" s="412"/>
      <c r="D2" s="412"/>
      <c r="E2" s="412"/>
      <c r="F2" s="413" t="s">
        <v>0</v>
      </c>
      <c r="G2" s="413"/>
      <c r="H2" s="56"/>
      <c r="I2" s="56"/>
      <c r="J2" s="56"/>
      <c r="K2" s="56"/>
      <c r="L2" s="56"/>
      <c r="M2" s="56"/>
      <c r="N2" s="56"/>
      <c r="O2" s="57"/>
    </row>
    <row r="3" spans="1:27" ht="32.4" customHeight="1" x14ac:dyDescent="1">
      <c r="A3" s="411"/>
      <c r="B3" s="412"/>
      <c r="C3" s="412"/>
      <c r="D3" s="412"/>
      <c r="E3" s="412"/>
      <c r="F3" s="413"/>
      <c r="G3" s="413"/>
      <c r="H3" s="56"/>
      <c r="I3" s="56"/>
      <c r="J3" s="56"/>
      <c r="K3" s="56"/>
      <c r="L3" s="56"/>
      <c r="M3" s="56"/>
      <c r="N3" s="56"/>
      <c r="O3" s="57"/>
    </row>
    <row r="4" spans="1:27" ht="32.4" customHeight="1" x14ac:dyDescent="1">
      <c r="A4" s="58"/>
      <c r="B4" s="59"/>
      <c r="C4" s="59"/>
      <c r="D4" s="59"/>
      <c r="E4" s="59"/>
      <c r="F4" s="59"/>
      <c r="G4" s="56"/>
      <c r="H4" s="56"/>
      <c r="I4" s="56"/>
      <c r="J4" s="56"/>
      <c r="K4" s="56"/>
      <c r="L4" s="56"/>
      <c r="M4" s="56"/>
      <c r="N4" s="56"/>
      <c r="O4" s="57"/>
    </row>
    <row r="5" spans="1:27" ht="32.4" customHeight="1" x14ac:dyDescent="0.45">
      <c r="A5" s="415" t="s">
        <v>30</v>
      </c>
      <c r="B5" s="416"/>
      <c r="C5" s="416"/>
      <c r="D5" s="416"/>
      <c r="E5" s="416"/>
      <c r="F5" s="416"/>
      <c r="G5" s="416"/>
      <c r="H5" s="416"/>
      <c r="I5" s="416"/>
      <c r="J5" s="416"/>
      <c r="K5" s="416"/>
      <c r="L5" s="416"/>
      <c r="M5" s="416"/>
      <c r="N5" s="416"/>
      <c r="O5" s="417"/>
    </row>
    <row r="6" spans="1:27" ht="32.4" customHeight="1" x14ac:dyDescent="0.45">
      <c r="A6" s="415"/>
      <c r="B6" s="416"/>
      <c r="C6" s="416"/>
      <c r="D6" s="416"/>
      <c r="E6" s="416"/>
      <c r="F6" s="416"/>
      <c r="G6" s="416"/>
      <c r="H6" s="416"/>
      <c r="I6" s="416"/>
      <c r="J6" s="416"/>
      <c r="K6" s="416"/>
      <c r="L6" s="416"/>
      <c r="M6" s="416"/>
      <c r="N6" s="416"/>
      <c r="O6" s="417"/>
    </row>
    <row r="7" spans="1:27" ht="32.4" customHeight="1" x14ac:dyDescent="0.45">
      <c r="A7" s="415"/>
      <c r="B7" s="416"/>
      <c r="C7" s="416"/>
      <c r="D7" s="416"/>
      <c r="E7" s="416"/>
      <c r="F7" s="416"/>
      <c r="G7" s="416"/>
      <c r="H7" s="416"/>
      <c r="I7" s="416"/>
      <c r="J7" s="416"/>
      <c r="K7" s="416"/>
      <c r="L7" s="416"/>
      <c r="M7" s="416"/>
      <c r="N7" s="416"/>
      <c r="O7" s="417"/>
    </row>
    <row r="8" spans="1:27" ht="32.4" customHeight="1" x14ac:dyDescent="0.95">
      <c r="A8" s="60"/>
      <c r="B8" s="61"/>
      <c r="C8" s="61"/>
      <c r="D8" s="62"/>
      <c r="E8" s="62"/>
      <c r="F8" s="418"/>
      <c r="G8" s="419"/>
      <c r="H8" s="419"/>
      <c r="I8" s="419"/>
      <c r="J8" s="419"/>
      <c r="K8" s="61"/>
      <c r="L8" s="61"/>
      <c r="M8" s="61"/>
      <c r="N8" s="61"/>
      <c r="O8" s="63"/>
      <c r="P8" s="10"/>
      <c r="Q8" s="10"/>
      <c r="R8" s="10"/>
      <c r="S8" s="10"/>
      <c r="T8" s="10"/>
      <c r="U8" s="10"/>
      <c r="V8" s="10"/>
      <c r="W8" s="10"/>
      <c r="X8" s="10"/>
      <c r="Y8" s="10"/>
      <c r="Z8" s="10"/>
      <c r="AA8" s="10"/>
    </row>
    <row r="9" spans="1:27" ht="32.4" customHeight="1" x14ac:dyDescent="1.4">
      <c r="A9" s="64"/>
      <c r="B9" s="65"/>
      <c r="C9" s="65"/>
      <c r="D9" s="65"/>
      <c r="E9" s="65"/>
      <c r="F9" s="419"/>
      <c r="G9" s="419"/>
      <c r="H9" s="419"/>
      <c r="I9" s="419"/>
      <c r="J9" s="419"/>
      <c r="K9" s="65"/>
      <c r="L9" s="65"/>
      <c r="M9" s="65"/>
      <c r="N9" s="65"/>
      <c r="O9" s="66"/>
      <c r="P9" s="10"/>
      <c r="Q9" s="10"/>
      <c r="R9" s="10"/>
    </row>
    <row r="10" spans="1:27" ht="32.4" customHeight="1" x14ac:dyDescent="1.4">
      <c r="A10" s="64"/>
      <c r="B10" s="65"/>
      <c r="C10" s="65"/>
      <c r="D10" s="65"/>
      <c r="E10" s="65"/>
      <c r="F10" s="67"/>
      <c r="G10" s="68"/>
      <c r="H10" s="67"/>
      <c r="I10" s="68"/>
      <c r="J10" s="67"/>
      <c r="K10" s="65"/>
      <c r="L10" s="65"/>
      <c r="M10" s="65"/>
      <c r="N10" s="65"/>
      <c r="O10" s="66"/>
      <c r="P10" s="10"/>
      <c r="Q10" s="10"/>
      <c r="R10" s="10"/>
    </row>
    <row r="11" spans="1:27" ht="32.4" customHeight="1" x14ac:dyDescent="1.4">
      <c r="A11" s="64"/>
      <c r="B11" s="65"/>
      <c r="C11" s="65"/>
      <c r="D11" s="65"/>
      <c r="E11" s="65"/>
      <c r="F11" s="67"/>
      <c r="G11" s="68"/>
      <c r="H11" s="67"/>
      <c r="I11" s="68"/>
      <c r="J11" s="69"/>
      <c r="K11" s="69"/>
      <c r="L11" s="69"/>
      <c r="M11" s="69"/>
      <c r="N11" s="69"/>
      <c r="O11" s="70"/>
      <c r="P11" s="10"/>
      <c r="Q11" s="10"/>
      <c r="R11" s="10"/>
    </row>
    <row r="12" spans="1:27" ht="32.4" customHeight="1" x14ac:dyDescent="0.7">
      <c r="A12" s="71"/>
      <c r="B12" s="59"/>
      <c r="C12" s="72"/>
      <c r="D12" s="72"/>
      <c r="E12" s="72"/>
      <c r="F12" s="72"/>
      <c r="G12" s="72"/>
      <c r="H12" s="72"/>
      <c r="I12" s="72"/>
      <c r="J12" s="69"/>
      <c r="K12" s="69"/>
      <c r="L12" s="69"/>
      <c r="M12" s="69"/>
      <c r="N12" s="69"/>
      <c r="O12" s="70"/>
      <c r="P12" s="10"/>
      <c r="Q12" s="10"/>
      <c r="R12" s="10"/>
    </row>
    <row r="13" spans="1:27" ht="32.4" customHeight="1" x14ac:dyDescent="0.55000000000000004">
      <c r="A13" s="73"/>
      <c r="B13" s="74"/>
      <c r="C13" s="75"/>
      <c r="D13" s="75"/>
      <c r="E13" s="76"/>
      <c r="F13" s="75"/>
      <c r="G13" s="75"/>
      <c r="H13" s="77"/>
      <c r="I13" s="61"/>
      <c r="J13" s="59"/>
      <c r="K13" s="78"/>
      <c r="L13" s="78"/>
      <c r="M13" s="69"/>
      <c r="N13" s="69"/>
      <c r="O13" s="70"/>
      <c r="P13" s="10"/>
      <c r="Q13" s="10"/>
      <c r="R13" s="10"/>
    </row>
    <row r="14" spans="1:27" ht="32.4" customHeight="1" x14ac:dyDescent="0.55000000000000004">
      <c r="A14" s="73"/>
      <c r="B14" s="74"/>
      <c r="C14" s="75"/>
      <c r="D14" s="75"/>
      <c r="E14" s="76"/>
      <c r="F14" s="75"/>
      <c r="G14" s="75"/>
      <c r="H14" s="77"/>
      <c r="I14" s="61"/>
      <c r="J14" s="59"/>
      <c r="K14" s="78"/>
      <c r="L14" s="78"/>
      <c r="M14" s="69"/>
      <c r="N14" s="69"/>
      <c r="O14" s="70"/>
      <c r="P14" s="10"/>
      <c r="Q14" s="10"/>
      <c r="R14" s="10"/>
    </row>
    <row r="15" spans="1:27" ht="32.4" customHeight="1" x14ac:dyDescent="0.55000000000000004">
      <c r="A15" s="73"/>
      <c r="B15" s="74"/>
      <c r="C15" s="75"/>
      <c r="D15" s="75"/>
      <c r="E15" s="76"/>
      <c r="F15" s="75"/>
      <c r="G15" s="75"/>
      <c r="H15" s="77"/>
      <c r="I15" s="61"/>
      <c r="J15" s="61"/>
      <c r="K15" s="61"/>
      <c r="L15" s="61"/>
      <c r="M15" s="61"/>
      <c r="N15" s="59"/>
      <c r="O15" s="63"/>
    </row>
    <row r="16" spans="1:27" ht="32.4" customHeight="1" x14ac:dyDescent="0.55000000000000004">
      <c r="A16" s="73"/>
      <c r="B16" s="74"/>
      <c r="C16" s="75"/>
      <c r="D16" s="75"/>
      <c r="E16" s="79"/>
      <c r="F16" s="75"/>
      <c r="G16" s="75"/>
      <c r="H16" s="77"/>
      <c r="I16" s="61"/>
      <c r="J16" s="61"/>
      <c r="K16" s="61"/>
      <c r="L16" s="61"/>
      <c r="M16" s="61"/>
      <c r="N16" s="59"/>
      <c r="O16" s="63"/>
    </row>
    <row r="17" spans="1:15" ht="32.4" customHeight="1" x14ac:dyDescent="0.55000000000000004">
      <c r="A17" s="73"/>
      <c r="B17" s="74"/>
      <c r="C17" s="75"/>
      <c r="D17" s="75"/>
      <c r="E17" s="76"/>
      <c r="F17" s="75"/>
      <c r="G17" s="75"/>
      <c r="H17" s="77"/>
      <c r="I17" s="61"/>
      <c r="J17" s="61"/>
      <c r="K17" s="61"/>
      <c r="L17" s="61"/>
      <c r="M17" s="61"/>
      <c r="N17" s="59"/>
      <c r="O17" s="63"/>
    </row>
    <row r="18" spans="1:15" ht="32.4" customHeight="1" x14ac:dyDescent="0.55000000000000004">
      <c r="A18" s="73"/>
      <c r="B18" s="420"/>
      <c r="C18" s="420"/>
      <c r="D18" s="420"/>
      <c r="E18" s="420"/>
      <c r="F18" s="420"/>
      <c r="G18" s="59"/>
      <c r="H18" s="59"/>
      <c r="I18" s="61"/>
      <c r="J18" s="61"/>
      <c r="K18" s="61"/>
      <c r="L18" s="61"/>
      <c r="M18" s="414"/>
      <c r="N18" s="414"/>
      <c r="O18" s="63"/>
    </row>
    <row r="19" spans="1:15" ht="32.4" customHeight="1" x14ac:dyDescent="0.45">
      <c r="A19" s="58"/>
      <c r="B19" s="74"/>
      <c r="C19" s="59"/>
      <c r="D19" s="59"/>
      <c r="E19" s="59"/>
      <c r="F19" s="59"/>
      <c r="G19" s="59"/>
      <c r="H19" s="59"/>
      <c r="I19" s="80"/>
      <c r="J19" s="61"/>
      <c r="K19" s="61"/>
      <c r="L19" s="61"/>
      <c r="M19" s="414"/>
      <c r="N19" s="414"/>
      <c r="O19" s="63"/>
    </row>
    <row r="20" spans="1:15" ht="32.4" customHeight="1" x14ac:dyDescent="0.45">
      <c r="A20" s="58"/>
      <c r="B20" s="81"/>
      <c r="C20" s="59"/>
      <c r="D20" s="59"/>
      <c r="E20" s="59"/>
      <c r="F20" s="59"/>
      <c r="G20" s="59"/>
      <c r="H20" s="59"/>
      <c r="I20" s="61"/>
      <c r="J20" s="61"/>
      <c r="K20" s="61"/>
      <c r="L20" s="61"/>
      <c r="M20" s="414"/>
      <c r="N20" s="414"/>
      <c r="O20" s="63"/>
    </row>
    <row r="21" spans="1:15" ht="32.4" customHeight="1" x14ac:dyDescent="0.45">
      <c r="A21" s="58"/>
      <c r="B21" s="81"/>
      <c r="C21" s="59"/>
      <c r="D21" s="59"/>
      <c r="E21" s="59"/>
      <c r="F21" s="59"/>
      <c r="G21" s="59"/>
      <c r="H21" s="59"/>
      <c r="I21" s="59"/>
      <c r="J21" s="59"/>
      <c r="K21" s="61"/>
      <c r="L21" s="61"/>
      <c r="M21" s="414"/>
      <c r="N21" s="414"/>
      <c r="O21" s="63"/>
    </row>
    <row r="22" spans="1:15" ht="32.4" customHeight="1" x14ac:dyDescent="0.45">
      <c r="A22" s="58"/>
      <c r="B22" s="59"/>
      <c r="C22" s="59"/>
      <c r="D22" s="59"/>
      <c r="E22" s="59"/>
      <c r="F22" s="59"/>
      <c r="G22" s="59"/>
      <c r="H22" s="59"/>
      <c r="I22" s="59"/>
      <c r="J22" s="59"/>
      <c r="K22" s="61"/>
      <c r="L22" s="61"/>
      <c r="M22" s="61"/>
      <c r="N22" s="59"/>
      <c r="O22" s="63"/>
    </row>
    <row r="23" spans="1:15" ht="32.4" customHeight="1" thickBot="1" x14ac:dyDescent="0.5">
      <c r="A23" s="82"/>
      <c r="B23" s="83"/>
      <c r="C23" s="83"/>
      <c r="D23" s="83"/>
      <c r="E23" s="83"/>
      <c r="F23" s="83"/>
      <c r="G23" s="83"/>
      <c r="H23" s="83"/>
      <c r="I23" s="83"/>
      <c r="J23" s="83"/>
      <c r="K23" s="84"/>
      <c r="L23" s="84"/>
      <c r="M23" s="84"/>
      <c r="N23" s="84"/>
      <c r="O23" s="85"/>
    </row>
  </sheetData>
  <sheetProtection algorithmName="SHA-512" hashValue="ovY3K0mGuVmGaOklpBE+WReK80nwLqC1BH86kvJlLyLtEfXVkh8uguzM6J5j+tYXq9rUIaGspMIbkuez7f78rA==" saltValue="05MALNALqzylTkfA1ZyUMw==" spinCount="100000" sheet="1" objects="1" scenarios="1" formatCells="0" formatColumns="0" formatRows="0"/>
  <mergeCells count="6">
    <mergeCell ref="A2:E3"/>
    <mergeCell ref="F2:G3"/>
    <mergeCell ref="M18:N21"/>
    <mergeCell ref="A5:O7"/>
    <mergeCell ref="F8:J9"/>
    <mergeCell ref="B18:F18"/>
  </mergeCells>
  <phoneticPr fontId="3"/>
  <conditionalFormatting sqref="A2:E3">
    <cfRule type="containsBlanks" dxfId="11" priority="2">
      <formula>LEN(TRIM(A2))=0</formula>
    </cfRule>
  </conditionalFormatting>
  <conditionalFormatting sqref="F8:J9">
    <cfRule type="containsBlanks" dxfId="10" priority="1">
      <formula>LEN(TRIM(F8))=0</formula>
    </cfRule>
  </conditionalFormatting>
  <printOptions horizontalCentered="1" verticalCentered="1"/>
  <pageMargins left="0.23622047244094491" right="0.23622047244094491" top="0.19685039370078741" bottom="0.39370078740157483" header="0.31496062992125984" footer="0.11811023622047245"/>
  <pageSetup paperSize="8" scale="72"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F6625-39AA-41B3-A6D7-5A297BF68C4F}">
  <sheetPr codeName="Sheet1">
    <tabColor theme="5" tint="0.59999389629810485"/>
    <pageSetUpPr fitToPage="1"/>
  </sheetPr>
  <dimension ref="A1:R26"/>
  <sheetViews>
    <sheetView view="pageBreakPreview" zoomScale="60" zoomScaleNormal="100" workbookViewId="0">
      <selection activeCell="N5" sqref="N5"/>
    </sheetView>
  </sheetViews>
  <sheetFormatPr defaultColWidth="11.19921875" defaultRowHeight="30.75" customHeight="1" x14ac:dyDescent="0.45"/>
  <sheetData>
    <row r="1" spans="1:18" ht="30.75" customHeight="1" x14ac:dyDescent="0.45">
      <c r="A1" s="422" t="s">
        <v>236</v>
      </c>
      <c r="B1" s="422"/>
      <c r="C1" s="422"/>
      <c r="D1" s="422"/>
      <c r="E1" s="422"/>
      <c r="F1" s="422"/>
      <c r="G1" s="422"/>
      <c r="H1" s="422"/>
      <c r="I1" s="422"/>
      <c r="J1" s="422"/>
      <c r="K1" s="422"/>
      <c r="L1" s="422"/>
      <c r="M1" s="422"/>
      <c r="N1" s="422"/>
      <c r="O1" s="422"/>
      <c r="P1" s="422"/>
      <c r="Q1" s="422"/>
      <c r="R1" s="422"/>
    </row>
    <row r="2" spans="1:18" ht="30.75" customHeight="1" x14ac:dyDescent="0.45">
      <c r="A2" s="421" t="s">
        <v>235</v>
      </c>
      <c r="B2" s="421"/>
      <c r="C2" s="421"/>
      <c r="D2" s="421"/>
      <c r="E2" s="421"/>
      <c r="F2" s="421"/>
      <c r="G2" s="421"/>
      <c r="H2" s="421"/>
      <c r="I2" s="421"/>
      <c r="J2" s="421"/>
      <c r="K2" s="421"/>
      <c r="L2" s="421"/>
      <c r="M2" s="87"/>
      <c r="N2" s="87"/>
      <c r="O2" s="87"/>
      <c r="P2" s="87"/>
      <c r="Q2" s="87"/>
      <c r="R2" s="87"/>
    </row>
    <row r="3" spans="1:18" ht="30.75" customHeight="1" x14ac:dyDescent="0.45">
      <c r="A3" s="421"/>
      <c r="B3" s="421"/>
      <c r="C3" s="421"/>
      <c r="D3" s="421"/>
      <c r="E3" s="421"/>
      <c r="F3" s="421"/>
      <c r="G3" s="421"/>
      <c r="H3" s="421"/>
      <c r="I3" s="421"/>
      <c r="J3" s="421"/>
      <c r="K3" s="421"/>
      <c r="L3" s="421"/>
    </row>
    <row r="4" spans="1:18" ht="30.75" customHeight="1" x14ac:dyDescent="0.45">
      <c r="A4" s="421"/>
      <c r="B4" s="421"/>
      <c r="C4" s="421"/>
      <c r="D4" s="421"/>
      <c r="E4" s="421"/>
      <c r="F4" s="421"/>
      <c r="G4" s="421"/>
      <c r="H4" s="421"/>
      <c r="I4" s="421"/>
      <c r="J4" s="421"/>
      <c r="K4" s="421"/>
      <c r="L4" s="421"/>
    </row>
    <row r="5" spans="1:18" ht="30.75" customHeight="1" x14ac:dyDescent="0.45">
      <c r="A5" s="421"/>
      <c r="B5" s="421"/>
      <c r="C5" s="421"/>
      <c r="D5" s="421"/>
      <c r="E5" s="421"/>
      <c r="F5" s="421"/>
      <c r="G5" s="421"/>
      <c r="H5" s="421"/>
      <c r="I5" s="421"/>
      <c r="J5" s="421"/>
      <c r="K5" s="421"/>
      <c r="L5" s="421"/>
    </row>
    <row r="7" spans="1:18" ht="30.75" customHeight="1" x14ac:dyDescent="0.45">
      <c r="A7" s="86" t="s">
        <v>234</v>
      </c>
    </row>
    <row r="8" spans="1:18" ht="30.75" customHeight="1" x14ac:dyDescent="0.45">
      <c r="A8" s="424" t="s">
        <v>233</v>
      </c>
      <c r="B8" s="424"/>
      <c r="C8" s="424"/>
      <c r="D8" s="424"/>
      <c r="E8" s="421" t="s">
        <v>232</v>
      </c>
      <c r="F8" s="421"/>
      <c r="G8" s="421"/>
      <c r="H8" s="421"/>
      <c r="I8" s="421"/>
      <c r="J8" s="421"/>
      <c r="K8" s="421"/>
      <c r="L8" s="421"/>
      <c r="M8" s="421"/>
      <c r="N8" s="421"/>
      <c r="O8" s="421"/>
      <c r="P8" s="421"/>
      <c r="Q8" s="421"/>
    </row>
    <row r="9" spans="1:18" ht="30.75" customHeight="1" x14ac:dyDescent="0.45">
      <c r="A9" s="424"/>
      <c r="B9" s="424"/>
      <c r="C9" s="424"/>
      <c r="D9" s="424"/>
      <c r="E9" s="421"/>
      <c r="F9" s="421"/>
      <c r="G9" s="421"/>
      <c r="H9" s="421"/>
      <c r="I9" s="421"/>
      <c r="J9" s="421"/>
      <c r="K9" s="421"/>
      <c r="L9" s="421"/>
      <c r="M9" s="421"/>
      <c r="N9" s="421"/>
      <c r="O9" s="421"/>
      <c r="P9" s="421"/>
      <c r="Q9" s="421"/>
    </row>
    <row r="10" spans="1:18" ht="30.75" customHeight="1" x14ac:dyDescent="0.45">
      <c r="A10" s="424"/>
      <c r="B10" s="424"/>
      <c r="C10" s="424"/>
      <c r="D10" s="424"/>
      <c r="E10" s="421"/>
      <c r="F10" s="421"/>
      <c r="G10" s="421"/>
      <c r="H10" s="421"/>
      <c r="I10" s="421"/>
      <c r="J10" s="421"/>
      <c r="K10" s="421"/>
      <c r="L10" s="421"/>
      <c r="M10" s="421"/>
      <c r="N10" s="421"/>
      <c r="O10" s="421"/>
      <c r="P10" s="421"/>
      <c r="Q10" s="421"/>
    </row>
    <row r="11" spans="1:18" ht="30.75" customHeight="1" x14ac:dyDescent="0.45">
      <c r="A11" s="424"/>
      <c r="B11" s="424"/>
      <c r="C11" s="424"/>
      <c r="D11" s="424"/>
      <c r="E11" s="421"/>
      <c r="F11" s="421"/>
      <c r="G11" s="421"/>
      <c r="H11" s="421"/>
      <c r="I11" s="421"/>
      <c r="J11" s="421"/>
      <c r="K11" s="421"/>
      <c r="L11" s="421"/>
      <c r="M11" s="421"/>
      <c r="N11" s="421"/>
      <c r="O11" s="421"/>
      <c r="P11" s="421"/>
      <c r="Q11" s="421"/>
    </row>
    <row r="14" spans="1:18" ht="30.75" customHeight="1" x14ac:dyDescent="0.45">
      <c r="A14" s="423" t="s">
        <v>231</v>
      </c>
      <c r="B14" s="424"/>
      <c r="C14" s="424"/>
      <c r="D14" s="424"/>
      <c r="E14" s="421" t="s">
        <v>230</v>
      </c>
      <c r="F14" s="421"/>
      <c r="G14" s="421"/>
      <c r="H14" s="421"/>
      <c r="I14" s="421"/>
      <c r="J14" s="421"/>
      <c r="K14" s="421"/>
      <c r="L14" s="421"/>
      <c r="M14" s="421"/>
      <c r="N14" s="421"/>
      <c r="O14" s="421"/>
      <c r="P14" s="421"/>
      <c r="Q14" s="421"/>
    </row>
    <row r="15" spans="1:18" ht="30.75" customHeight="1" x14ac:dyDescent="0.45">
      <c r="A15" s="424"/>
      <c r="B15" s="424"/>
      <c r="C15" s="424"/>
      <c r="D15" s="424"/>
      <c r="E15" s="421"/>
      <c r="F15" s="421"/>
      <c r="G15" s="421"/>
      <c r="H15" s="421"/>
      <c r="I15" s="421"/>
      <c r="J15" s="421"/>
      <c r="K15" s="421"/>
      <c r="L15" s="421"/>
      <c r="M15" s="421"/>
      <c r="N15" s="421"/>
      <c r="O15" s="421"/>
      <c r="P15" s="421"/>
      <c r="Q15" s="421"/>
    </row>
    <row r="16" spans="1:18" ht="30.75" customHeight="1" x14ac:dyDescent="0.45">
      <c r="A16" s="424"/>
      <c r="B16" s="424"/>
      <c r="C16" s="424"/>
      <c r="D16" s="424"/>
      <c r="E16" s="421"/>
      <c r="F16" s="421"/>
      <c r="G16" s="421"/>
      <c r="H16" s="421"/>
      <c r="I16" s="421"/>
      <c r="J16" s="421"/>
      <c r="K16" s="421"/>
      <c r="L16" s="421"/>
      <c r="M16" s="421"/>
      <c r="N16" s="421"/>
      <c r="O16" s="421"/>
      <c r="P16" s="421"/>
      <c r="Q16" s="421"/>
    </row>
    <row r="17" spans="1:17" ht="30.75" customHeight="1" x14ac:dyDescent="0.45">
      <c r="A17" s="424"/>
      <c r="B17" s="424"/>
      <c r="C17" s="424"/>
      <c r="D17" s="424"/>
      <c r="E17" s="421"/>
      <c r="F17" s="421"/>
      <c r="G17" s="421"/>
      <c r="H17" s="421"/>
      <c r="I17" s="421"/>
      <c r="J17" s="421"/>
      <c r="K17" s="421"/>
      <c r="L17" s="421"/>
      <c r="M17" s="421"/>
      <c r="N17" s="421"/>
      <c r="O17" s="421"/>
      <c r="P17" s="421"/>
      <c r="Q17" s="421"/>
    </row>
    <row r="20" spans="1:17" ht="30.75" customHeight="1" x14ac:dyDescent="0.45">
      <c r="A20" s="423" t="s">
        <v>229</v>
      </c>
      <c r="B20" s="424"/>
      <c r="C20" s="424"/>
      <c r="D20" s="424"/>
      <c r="E20" s="421" t="s">
        <v>228</v>
      </c>
      <c r="F20" s="421"/>
      <c r="G20" s="421"/>
      <c r="H20" s="421"/>
      <c r="I20" s="421"/>
      <c r="J20" s="421"/>
      <c r="K20" s="421"/>
      <c r="L20" s="421"/>
      <c r="M20" s="421"/>
      <c r="N20" s="421"/>
      <c r="O20" s="421"/>
      <c r="P20" s="421"/>
      <c r="Q20" s="421"/>
    </row>
    <row r="21" spans="1:17" ht="30.75" customHeight="1" x14ac:dyDescent="0.45">
      <c r="A21" s="424"/>
      <c r="B21" s="424"/>
      <c r="C21" s="424"/>
      <c r="D21" s="424"/>
      <c r="E21" s="421"/>
      <c r="F21" s="421"/>
      <c r="G21" s="421"/>
      <c r="H21" s="421"/>
      <c r="I21" s="421"/>
      <c r="J21" s="421"/>
      <c r="K21" s="421"/>
      <c r="L21" s="421"/>
      <c r="M21" s="421"/>
      <c r="N21" s="421"/>
      <c r="O21" s="421"/>
      <c r="P21" s="421"/>
      <c r="Q21" s="421"/>
    </row>
    <row r="22" spans="1:17" ht="30.75" customHeight="1" x14ac:dyDescent="0.45">
      <c r="A22" s="424"/>
      <c r="B22" s="424"/>
      <c r="C22" s="424"/>
      <c r="D22" s="424"/>
      <c r="E22" s="421"/>
      <c r="F22" s="421"/>
      <c r="G22" s="421"/>
      <c r="H22" s="421"/>
      <c r="I22" s="421"/>
      <c r="J22" s="421"/>
      <c r="K22" s="421"/>
      <c r="L22" s="421"/>
      <c r="M22" s="421"/>
      <c r="N22" s="421"/>
      <c r="O22" s="421"/>
      <c r="P22" s="421"/>
      <c r="Q22" s="421"/>
    </row>
    <row r="23" spans="1:17" ht="30.75" customHeight="1" x14ac:dyDescent="0.45">
      <c r="A23" s="424"/>
      <c r="B23" s="424"/>
      <c r="C23" s="424"/>
      <c r="D23" s="424"/>
      <c r="E23" s="421"/>
      <c r="F23" s="421"/>
      <c r="G23" s="421"/>
      <c r="H23" s="421"/>
      <c r="I23" s="421"/>
      <c r="J23" s="421"/>
      <c r="K23" s="421"/>
      <c r="L23" s="421"/>
      <c r="M23" s="421"/>
      <c r="N23" s="421"/>
      <c r="O23" s="421"/>
      <c r="P23" s="421"/>
      <c r="Q23" s="421"/>
    </row>
    <row r="24" spans="1:17" ht="30.75" customHeight="1" x14ac:dyDescent="0.45">
      <c r="A24" s="424"/>
      <c r="B24" s="424"/>
      <c r="C24" s="424"/>
      <c r="D24" s="424"/>
      <c r="E24" s="421"/>
      <c r="F24" s="421"/>
      <c r="G24" s="421"/>
      <c r="H24" s="421"/>
      <c r="I24" s="421"/>
      <c r="J24" s="421"/>
      <c r="K24" s="421"/>
      <c r="L24" s="421"/>
      <c r="M24" s="421"/>
      <c r="N24" s="421"/>
      <c r="O24" s="421"/>
      <c r="P24" s="421"/>
      <c r="Q24" s="421"/>
    </row>
    <row r="25" spans="1:17" ht="30.75" customHeight="1" x14ac:dyDescent="0.45">
      <c r="A25" s="424"/>
      <c r="B25" s="424"/>
      <c r="C25" s="424"/>
      <c r="D25" s="424"/>
      <c r="E25" s="421"/>
      <c r="F25" s="421"/>
      <c r="G25" s="421"/>
      <c r="H25" s="421"/>
      <c r="I25" s="421"/>
      <c r="J25" s="421"/>
      <c r="K25" s="421"/>
      <c r="L25" s="421"/>
      <c r="M25" s="421"/>
      <c r="N25" s="421"/>
      <c r="O25" s="421"/>
      <c r="P25" s="421"/>
      <c r="Q25" s="421"/>
    </row>
    <row r="26" spans="1:17" ht="30.75" customHeight="1" x14ac:dyDescent="0.45">
      <c r="A26" s="424"/>
      <c r="B26" s="424"/>
      <c r="C26" s="424"/>
      <c r="D26" s="424"/>
      <c r="E26" s="421"/>
      <c r="F26" s="421"/>
      <c r="G26" s="421"/>
      <c r="H26" s="421"/>
      <c r="I26" s="421"/>
      <c r="J26" s="421"/>
      <c r="K26" s="421"/>
      <c r="L26" s="421"/>
      <c r="M26" s="421"/>
      <c r="N26" s="421"/>
      <c r="O26" s="421"/>
      <c r="P26" s="421"/>
      <c r="Q26" s="421"/>
    </row>
  </sheetData>
  <sheetProtection algorithmName="SHA-512" hashValue="I7bcte1zgTlNhy3L8WivI3rWh15DsYCJmwVcC8v2iw8Cf/2+OH2wTvOANipc1DBINQ4L4aytCYVgSzSfgDiqvw==" saltValue="rDMqAOY3GGA8yyL8tSTkaQ==" spinCount="100000" sheet="1" objects="1" scenarios="1"/>
  <mergeCells count="8">
    <mergeCell ref="A2:L5"/>
    <mergeCell ref="A1:R1"/>
    <mergeCell ref="A20:D26"/>
    <mergeCell ref="E20:Q26"/>
    <mergeCell ref="A8:D11"/>
    <mergeCell ref="E8:Q11"/>
    <mergeCell ref="A14:D17"/>
    <mergeCell ref="E14:Q17"/>
  </mergeCells>
  <phoneticPr fontId="3"/>
  <pageMargins left="0.11811023622047245" right="0.11811023622047245" top="0.15748031496062992" bottom="0.15748031496062992" header="0.11811023622047245" footer="0.11811023622047245"/>
  <pageSetup paperSize="8" scale="6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6E858-1EC9-417E-A15C-F0989687D352}">
  <sheetPr codeName="Sheet3"/>
  <dimension ref="E1:AM29"/>
  <sheetViews>
    <sheetView view="pageBreakPreview" zoomScale="71" zoomScaleNormal="100" zoomScaleSheetLayoutView="100" workbookViewId="0">
      <selection activeCell="AK7" sqref="AK7:AM24"/>
    </sheetView>
  </sheetViews>
  <sheetFormatPr defaultColWidth="3.3984375" defaultRowHeight="19.5" customHeight="1" x14ac:dyDescent="0.45"/>
  <sheetData>
    <row r="1" spans="5:39" ht="19.5" customHeight="1" x14ac:dyDescent="0.45">
      <c r="E1" s="425" t="s">
        <v>239</v>
      </c>
      <c r="F1" s="425"/>
      <c r="G1" s="425"/>
      <c r="H1" s="425"/>
      <c r="I1" s="425"/>
      <c r="J1" s="425"/>
      <c r="K1" s="425"/>
      <c r="L1" s="425"/>
      <c r="M1" s="425"/>
      <c r="N1" s="425"/>
      <c r="O1" s="425"/>
      <c r="P1" s="425"/>
      <c r="Q1" s="425"/>
      <c r="R1" s="425"/>
      <c r="S1" s="425"/>
      <c r="T1" s="425"/>
      <c r="U1" s="425"/>
      <c r="V1" s="425"/>
      <c r="W1" s="425"/>
      <c r="X1" s="425"/>
      <c r="Y1" s="425"/>
      <c r="Z1" s="425"/>
      <c r="AA1" s="425"/>
      <c r="AB1" s="425"/>
      <c r="AC1" s="425"/>
      <c r="AD1" s="425"/>
      <c r="AE1" s="425"/>
      <c r="AF1" s="425"/>
      <c r="AG1" s="425"/>
      <c r="AH1" s="425"/>
      <c r="AI1" s="425"/>
      <c r="AJ1" s="425"/>
    </row>
    <row r="2" spans="5:39" ht="19.5" customHeight="1" x14ac:dyDescent="0.45">
      <c r="E2" s="425"/>
      <c r="F2" s="425"/>
      <c r="G2" s="425"/>
      <c r="H2" s="425"/>
      <c r="I2" s="425"/>
      <c r="J2" s="425"/>
      <c r="K2" s="425"/>
      <c r="L2" s="425"/>
      <c r="M2" s="425"/>
      <c r="N2" s="425"/>
      <c r="O2" s="425"/>
      <c r="P2" s="425"/>
      <c r="Q2" s="425"/>
      <c r="R2" s="425"/>
      <c r="S2" s="425"/>
      <c r="T2" s="425"/>
      <c r="U2" s="425"/>
      <c r="V2" s="425"/>
      <c r="W2" s="425"/>
      <c r="X2" s="425"/>
      <c r="Y2" s="425"/>
      <c r="Z2" s="425"/>
      <c r="AA2" s="425"/>
      <c r="AB2" s="425"/>
      <c r="AC2" s="425"/>
      <c r="AD2" s="425"/>
      <c r="AE2" s="425"/>
      <c r="AF2" s="425"/>
      <c r="AG2" s="425"/>
      <c r="AH2" s="425"/>
      <c r="AI2" s="425"/>
      <c r="AJ2" s="425"/>
    </row>
    <row r="3" spans="5:39" ht="19.5" customHeight="1" thickBot="1" x14ac:dyDescent="0.5">
      <c r="E3" s="426"/>
      <c r="F3" s="426"/>
      <c r="G3" s="426"/>
      <c r="H3" s="426"/>
      <c r="I3" s="426"/>
      <c r="J3" s="426"/>
      <c r="K3" s="426"/>
      <c r="L3" s="426"/>
      <c r="M3" s="426"/>
      <c r="N3" s="426"/>
      <c r="O3" s="426"/>
      <c r="P3" s="426"/>
      <c r="Q3" s="426"/>
      <c r="R3" s="426"/>
      <c r="S3" s="426"/>
      <c r="T3" s="426"/>
      <c r="U3" s="426"/>
      <c r="V3" s="426"/>
      <c r="W3" s="426"/>
      <c r="X3" s="426"/>
      <c r="Y3" s="426"/>
      <c r="Z3" s="426"/>
      <c r="AA3" s="426"/>
      <c r="AB3" s="426"/>
      <c r="AC3" s="426"/>
      <c r="AD3" s="426"/>
      <c r="AE3" s="426"/>
      <c r="AF3" s="426"/>
      <c r="AG3" s="426"/>
      <c r="AH3" s="426"/>
      <c r="AI3" s="426"/>
      <c r="AJ3" s="426"/>
    </row>
    <row r="4" spans="5:39" ht="19.5" customHeight="1" x14ac:dyDescent="0.45">
      <c r="E4" s="102"/>
      <c r="F4" s="100"/>
      <c r="G4" s="100"/>
      <c r="H4" s="100"/>
      <c r="I4" s="100"/>
      <c r="J4" s="100"/>
      <c r="K4" s="100"/>
      <c r="L4" s="100"/>
      <c r="M4" s="100"/>
      <c r="N4" s="100"/>
      <c r="O4" s="100"/>
      <c r="P4" s="100"/>
      <c r="Q4" s="100"/>
      <c r="R4" s="100"/>
      <c r="S4" s="100"/>
      <c r="T4" s="100"/>
      <c r="U4" s="101"/>
      <c r="V4" s="100"/>
      <c r="W4" s="100"/>
      <c r="X4" s="100"/>
      <c r="Y4" s="100"/>
      <c r="Z4" s="100"/>
      <c r="AA4" s="100"/>
      <c r="AB4" s="100"/>
      <c r="AC4" s="100"/>
      <c r="AD4" s="100"/>
      <c r="AE4" s="100"/>
      <c r="AF4" s="100"/>
      <c r="AG4" s="100"/>
      <c r="AH4" s="100"/>
      <c r="AI4" s="100"/>
      <c r="AJ4" s="99"/>
    </row>
    <row r="5" spans="5:39" ht="19.5" customHeight="1" x14ac:dyDescent="0.45">
      <c r="E5" s="94"/>
      <c r="U5" s="93"/>
      <c r="AJ5" s="92"/>
    </row>
    <row r="6" spans="5:39" ht="19.5" customHeight="1" x14ac:dyDescent="0.45">
      <c r="E6" s="94"/>
      <c r="U6" s="93"/>
      <c r="AJ6" s="92"/>
    </row>
    <row r="7" spans="5:39" ht="19.5" customHeight="1" x14ac:dyDescent="0.45">
      <c r="E7" s="94"/>
      <c r="U7" s="93"/>
      <c r="AJ7" s="92"/>
      <c r="AK7" s="427" t="s">
        <v>238</v>
      </c>
      <c r="AL7" s="428"/>
      <c r="AM7" s="428"/>
    </row>
    <row r="8" spans="5:39" ht="19.5" customHeight="1" x14ac:dyDescent="0.45">
      <c r="E8" s="94"/>
      <c r="U8" s="93"/>
      <c r="AJ8" s="92"/>
      <c r="AK8" s="427"/>
      <c r="AL8" s="428"/>
      <c r="AM8" s="428"/>
    </row>
    <row r="9" spans="5:39" ht="19.5" customHeight="1" x14ac:dyDescent="0.45">
      <c r="E9" s="94"/>
      <c r="U9" s="93"/>
      <c r="AJ9" s="92"/>
      <c r="AK9" s="427"/>
      <c r="AL9" s="428"/>
      <c r="AM9" s="428"/>
    </row>
    <row r="10" spans="5:39" ht="19.5" customHeight="1" x14ac:dyDescent="0.45">
      <c r="E10" s="94"/>
      <c r="U10" s="93"/>
      <c r="AJ10" s="92"/>
      <c r="AK10" s="427"/>
      <c r="AL10" s="428"/>
      <c r="AM10" s="428"/>
    </row>
    <row r="11" spans="5:39" ht="19.5" customHeight="1" x14ac:dyDescent="0.45">
      <c r="E11" s="94"/>
      <c r="U11" s="93"/>
      <c r="AJ11" s="92"/>
      <c r="AK11" s="427"/>
      <c r="AL11" s="428"/>
      <c r="AM11" s="428"/>
    </row>
    <row r="12" spans="5:39" ht="19.5" customHeight="1" x14ac:dyDescent="0.45">
      <c r="E12" s="94"/>
      <c r="U12" s="93"/>
      <c r="AJ12" s="92"/>
      <c r="AK12" s="427"/>
      <c r="AL12" s="428"/>
      <c r="AM12" s="428"/>
    </row>
    <row r="13" spans="5:39" ht="19.5" customHeight="1" x14ac:dyDescent="0.45">
      <c r="E13" s="94"/>
      <c r="U13" s="93"/>
      <c r="AJ13" s="92"/>
      <c r="AK13" s="427"/>
      <c r="AL13" s="428"/>
      <c r="AM13" s="428"/>
    </row>
    <row r="14" spans="5:39" ht="19.5" customHeight="1" x14ac:dyDescent="0.45">
      <c r="E14" s="94"/>
      <c r="U14" s="93"/>
      <c r="AJ14" s="92"/>
      <c r="AK14" s="427"/>
      <c r="AL14" s="428"/>
      <c r="AM14" s="428"/>
    </row>
    <row r="15" spans="5:39" ht="19.5" customHeight="1" x14ac:dyDescent="0.45">
      <c r="E15" s="94"/>
      <c r="U15" s="93"/>
      <c r="AJ15" s="92"/>
      <c r="AK15" s="427"/>
      <c r="AL15" s="428"/>
      <c r="AM15" s="428"/>
    </row>
    <row r="16" spans="5:39" ht="19.5" customHeight="1" x14ac:dyDescent="0.45">
      <c r="E16" s="98"/>
      <c r="F16" s="96"/>
      <c r="G16" s="96"/>
      <c r="H16" s="96"/>
      <c r="I16" s="96"/>
      <c r="J16" s="96"/>
      <c r="K16" s="96"/>
      <c r="L16" s="96"/>
      <c r="M16" s="96"/>
      <c r="N16" s="96"/>
      <c r="O16" s="96"/>
      <c r="P16" s="96"/>
      <c r="Q16" s="96"/>
      <c r="R16" s="96"/>
      <c r="S16" s="96"/>
      <c r="T16" s="96"/>
      <c r="U16" s="97"/>
      <c r="V16" s="96"/>
      <c r="W16" s="96"/>
      <c r="X16" s="96"/>
      <c r="Y16" s="96"/>
      <c r="Z16" s="96"/>
      <c r="AA16" s="96"/>
      <c r="AB16" s="96"/>
      <c r="AC16" s="96"/>
      <c r="AD16" s="96"/>
      <c r="AE16" s="96"/>
      <c r="AF16" s="96"/>
      <c r="AG16" s="96"/>
      <c r="AH16" s="96"/>
      <c r="AI16" s="96"/>
      <c r="AJ16" s="95"/>
      <c r="AK16" s="427"/>
      <c r="AL16" s="428"/>
      <c r="AM16" s="428"/>
    </row>
    <row r="17" spans="5:39" ht="19.5" customHeight="1" x14ac:dyDescent="0.45">
      <c r="E17" s="94"/>
      <c r="U17" s="93"/>
      <c r="AJ17" s="92"/>
      <c r="AK17" s="427"/>
      <c r="AL17" s="428"/>
      <c r="AM17" s="428"/>
    </row>
    <row r="18" spans="5:39" ht="19.5" customHeight="1" x14ac:dyDescent="0.45">
      <c r="E18" s="94"/>
      <c r="U18" s="93"/>
      <c r="AJ18" s="92"/>
      <c r="AK18" s="427"/>
      <c r="AL18" s="428"/>
      <c r="AM18" s="428"/>
    </row>
    <row r="19" spans="5:39" ht="19.5" customHeight="1" x14ac:dyDescent="0.45">
      <c r="E19" s="94"/>
      <c r="U19" s="93"/>
      <c r="AJ19" s="92"/>
      <c r="AK19" s="427"/>
      <c r="AL19" s="428"/>
      <c r="AM19" s="428"/>
    </row>
    <row r="20" spans="5:39" ht="19.5" customHeight="1" x14ac:dyDescent="0.45">
      <c r="E20" s="94"/>
      <c r="U20" s="93"/>
      <c r="AJ20" s="92"/>
      <c r="AK20" s="427"/>
      <c r="AL20" s="428"/>
      <c r="AM20" s="428"/>
    </row>
    <row r="21" spans="5:39" ht="19.5" customHeight="1" x14ac:dyDescent="0.45">
      <c r="E21" s="94"/>
      <c r="U21" s="93"/>
      <c r="AJ21" s="92"/>
      <c r="AK21" s="427"/>
      <c r="AL21" s="428"/>
      <c r="AM21" s="428"/>
    </row>
    <row r="22" spans="5:39" ht="19.5" customHeight="1" x14ac:dyDescent="0.45">
      <c r="E22" s="94"/>
      <c r="U22" s="93"/>
      <c r="AJ22" s="92"/>
      <c r="AK22" s="427"/>
      <c r="AL22" s="428"/>
      <c r="AM22" s="428"/>
    </row>
    <row r="23" spans="5:39" ht="19.5" customHeight="1" x14ac:dyDescent="0.45">
      <c r="E23" s="94"/>
      <c r="U23" s="93"/>
      <c r="AJ23" s="92"/>
      <c r="AK23" s="427"/>
      <c r="AL23" s="428"/>
      <c r="AM23" s="428"/>
    </row>
    <row r="24" spans="5:39" ht="19.5" customHeight="1" x14ac:dyDescent="0.45">
      <c r="E24" s="94"/>
      <c r="U24" s="93"/>
      <c r="AJ24" s="92"/>
      <c r="AK24" s="427"/>
      <c r="AL24" s="428"/>
      <c r="AM24" s="428"/>
    </row>
    <row r="25" spans="5:39" ht="19.5" customHeight="1" x14ac:dyDescent="0.45">
      <c r="E25" s="94"/>
      <c r="U25" s="93"/>
      <c r="AJ25" s="92"/>
    </row>
    <row r="26" spans="5:39" ht="19.5" customHeight="1" x14ac:dyDescent="0.45">
      <c r="E26" s="94"/>
      <c r="U26" s="93"/>
      <c r="AJ26" s="92"/>
    </row>
    <row r="27" spans="5:39" ht="19.5" customHeight="1" thickBot="1" x14ac:dyDescent="0.5">
      <c r="E27" s="91"/>
      <c r="F27" s="89"/>
      <c r="G27" s="89"/>
      <c r="H27" s="89"/>
      <c r="I27" s="89"/>
      <c r="J27" s="89"/>
      <c r="K27" s="89"/>
      <c r="L27" s="89"/>
      <c r="M27" s="89"/>
      <c r="N27" s="89"/>
      <c r="O27" s="89"/>
      <c r="P27" s="89"/>
      <c r="Q27" s="89"/>
      <c r="R27" s="89"/>
      <c r="S27" s="89"/>
      <c r="T27" s="89"/>
      <c r="U27" s="90"/>
      <c r="V27" s="89"/>
      <c r="W27" s="89"/>
      <c r="X27" s="89"/>
      <c r="Y27" s="89"/>
      <c r="Z27" s="89"/>
      <c r="AA27" s="89"/>
      <c r="AB27" s="89"/>
      <c r="AC27" s="89"/>
      <c r="AD27" s="89"/>
      <c r="AE27" s="89"/>
      <c r="AF27" s="89"/>
      <c r="AG27" s="89"/>
      <c r="AH27" s="89"/>
      <c r="AI27" s="89"/>
      <c r="AJ27" s="88"/>
    </row>
    <row r="28" spans="5:39" ht="19.5" customHeight="1" x14ac:dyDescent="0.45">
      <c r="I28" s="429" t="s">
        <v>237</v>
      </c>
      <c r="J28" s="429"/>
      <c r="K28" s="429"/>
      <c r="L28" s="429"/>
      <c r="M28" s="429"/>
      <c r="N28" s="429"/>
      <c r="O28" s="429"/>
      <c r="P28" s="429"/>
      <c r="Q28" s="429"/>
      <c r="R28" s="429"/>
      <c r="S28" s="429"/>
      <c r="T28" s="429"/>
      <c r="U28" s="429"/>
      <c r="V28" s="429"/>
      <c r="W28" s="429"/>
      <c r="X28" s="429"/>
      <c r="Y28" s="429"/>
      <c r="Z28" s="429"/>
      <c r="AA28" s="429"/>
      <c r="AB28" s="429"/>
      <c r="AC28" s="429"/>
      <c r="AD28" s="429"/>
      <c r="AE28" s="429"/>
      <c r="AF28" s="429"/>
    </row>
    <row r="29" spans="5:39" ht="19.5" customHeight="1" x14ac:dyDescent="0.45">
      <c r="I29" s="430"/>
      <c r="J29" s="430"/>
      <c r="K29" s="430"/>
      <c r="L29" s="430"/>
      <c r="M29" s="430"/>
      <c r="N29" s="430"/>
      <c r="O29" s="430"/>
      <c r="P29" s="430"/>
      <c r="Q29" s="430"/>
      <c r="R29" s="430"/>
      <c r="S29" s="430"/>
      <c r="T29" s="430"/>
      <c r="U29" s="430"/>
      <c r="V29" s="430"/>
      <c r="W29" s="430"/>
      <c r="X29" s="430"/>
      <c r="Y29" s="430"/>
      <c r="Z29" s="430"/>
      <c r="AA29" s="430"/>
      <c r="AB29" s="430"/>
      <c r="AC29" s="430"/>
      <c r="AD29" s="430"/>
      <c r="AE29" s="430"/>
      <c r="AF29" s="430"/>
    </row>
  </sheetData>
  <sheetProtection algorithmName="SHA-512" hashValue="HwF+oOqN6XHueq48IuqsL2fI0Now4dDFHxWUeCK9PgGXH44H5jKsZcE5el6tYAUhB3QWSw2wnsjTm7WjlNaZkg==" saltValue="+d/Y6W6REdZ7z4Hxxgwx0w==" spinCount="100000" sheet="1" objects="1" scenarios="1"/>
  <mergeCells count="3">
    <mergeCell ref="E1:AJ3"/>
    <mergeCell ref="AK7:AM24"/>
    <mergeCell ref="I28:AF29"/>
  </mergeCells>
  <phoneticPr fontId="3"/>
  <printOptions horizontalCentered="1" verticalCentered="1"/>
  <pageMargins left="0.11811023622047245" right="0.11811023622047245" top="0.15748031496062992" bottom="0.15748031496062992" header="0.11811023622047245" footer="0.11811023622047245"/>
  <pageSetup paperSize="8" scale="95" orientation="landscape" r:id="rId1"/>
  <headerFooter>
    <oddHeader>&amp;C&amp;"-,太字"&amp;14参考）&amp;"-,標準"&amp;11 &amp;"-,太字"&amp;14企業リスクマップ</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81FE1-9E4C-4431-A684-293D10C4C1D3}">
  <sheetPr codeName="Sheet4"/>
  <dimension ref="D1:AL28"/>
  <sheetViews>
    <sheetView view="pageBreakPreview" zoomScale="84" zoomScaleNormal="100" zoomScaleSheetLayoutView="100" workbookViewId="0">
      <selection activeCell="T15" sqref="T15:AI21"/>
    </sheetView>
  </sheetViews>
  <sheetFormatPr defaultColWidth="3.3984375" defaultRowHeight="19.5" customHeight="1" x14ac:dyDescent="0.45"/>
  <sheetData>
    <row r="1" spans="4:38" ht="19.5" customHeight="1" x14ac:dyDescent="0.45">
      <c r="D1" s="425"/>
      <c r="E1" s="425"/>
      <c r="F1" s="425"/>
      <c r="G1" s="425"/>
      <c r="H1" s="425"/>
      <c r="I1" s="425"/>
      <c r="J1" s="425"/>
      <c r="K1" s="425"/>
      <c r="L1" s="425"/>
      <c r="M1" s="425"/>
      <c r="N1" s="425"/>
      <c r="O1" s="425"/>
      <c r="P1" s="425"/>
      <c r="Q1" s="425"/>
      <c r="R1" s="425"/>
      <c r="S1" s="425"/>
      <c r="T1" s="425"/>
      <c r="U1" s="425"/>
      <c r="V1" s="425"/>
      <c r="W1" s="425"/>
      <c r="X1" s="425"/>
      <c r="Y1" s="425"/>
      <c r="Z1" s="425"/>
      <c r="AA1" s="425"/>
      <c r="AB1" s="425"/>
      <c r="AC1" s="425"/>
      <c r="AD1" s="425"/>
      <c r="AE1" s="425"/>
      <c r="AF1" s="425"/>
      <c r="AG1" s="425"/>
      <c r="AH1" s="425"/>
      <c r="AI1" s="425"/>
    </row>
    <row r="2" spans="4:38" ht="19.5" customHeight="1" thickBot="1" x14ac:dyDescent="0.5">
      <c r="D2" s="425"/>
      <c r="E2" s="425"/>
      <c r="F2" s="425"/>
      <c r="G2" s="425"/>
      <c r="H2" s="425"/>
      <c r="I2" s="425"/>
      <c r="J2" s="425"/>
      <c r="K2" s="425"/>
      <c r="L2" s="425"/>
      <c r="M2" s="425"/>
      <c r="N2" s="425"/>
      <c r="O2" s="425"/>
      <c r="P2" s="425"/>
      <c r="Q2" s="425"/>
      <c r="R2" s="425"/>
      <c r="S2" s="425"/>
      <c r="T2" s="425"/>
      <c r="U2" s="425"/>
      <c r="V2" s="425"/>
      <c r="W2" s="425"/>
      <c r="X2" s="425"/>
      <c r="Y2" s="425"/>
      <c r="Z2" s="425"/>
      <c r="AA2" s="425"/>
      <c r="AB2" s="425"/>
      <c r="AC2" s="425"/>
      <c r="AD2" s="425"/>
      <c r="AE2" s="425"/>
      <c r="AF2" s="425"/>
      <c r="AG2" s="425"/>
      <c r="AH2" s="425"/>
      <c r="AI2" s="425"/>
    </row>
    <row r="3" spans="4:38" ht="19.5" customHeight="1" thickTop="1" x14ac:dyDescent="0.45">
      <c r="D3" s="441" t="s">
        <v>247</v>
      </c>
      <c r="E3" s="442"/>
      <c r="F3" s="442"/>
      <c r="G3" s="442"/>
      <c r="H3" s="442"/>
      <c r="I3" s="442"/>
      <c r="J3" s="442"/>
      <c r="K3" s="442"/>
      <c r="L3" s="442"/>
      <c r="M3" s="442"/>
      <c r="N3" s="442"/>
      <c r="O3" s="442"/>
      <c r="P3" s="442"/>
      <c r="Q3" s="442"/>
      <c r="R3" s="442"/>
      <c r="S3" s="443"/>
      <c r="T3" s="447" t="s">
        <v>246</v>
      </c>
      <c r="U3" s="442"/>
      <c r="V3" s="442"/>
      <c r="W3" s="442"/>
      <c r="X3" s="442"/>
      <c r="Y3" s="442"/>
      <c r="Z3" s="442"/>
      <c r="AA3" s="442"/>
      <c r="AB3" s="442"/>
      <c r="AC3" s="442"/>
      <c r="AD3" s="442"/>
      <c r="AE3" s="442"/>
      <c r="AF3" s="442"/>
      <c r="AG3" s="442"/>
      <c r="AH3" s="442"/>
      <c r="AI3" s="443"/>
    </row>
    <row r="4" spans="4:38" ht="19.5" customHeight="1" x14ac:dyDescent="0.45">
      <c r="D4" s="444"/>
      <c r="E4" s="445"/>
      <c r="F4" s="445"/>
      <c r="G4" s="445"/>
      <c r="H4" s="445"/>
      <c r="I4" s="445"/>
      <c r="J4" s="445"/>
      <c r="K4" s="445"/>
      <c r="L4" s="445"/>
      <c r="M4" s="445"/>
      <c r="N4" s="445"/>
      <c r="O4" s="445"/>
      <c r="P4" s="445"/>
      <c r="Q4" s="445"/>
      <c r="R4" s="445"/>
      <c r="S4" s="446"/>
      <c r="T4" s="448"/>
      <c r="U4" s="445"/>
      <c r="V4" s="445"/>
      <c r="W4" s="445"/>
      <c r="X4" s="445"/>
      <c r="Y4" s="445"/>
      <c r="Z4" s="445"/>
      <c r="AA4" s="445"/>
      <c r="AB4" s="445"/>
      <c r="AC4" s="445"/>
      <c r="AD4" s="445"/>
      <c r="AE4" s="445"/>
      <c r="AF4" s="445"/>
      <c r="AG4" s="445"/>
      <c r="AH4" s="445"/>
      <c r="AI4" s="446"/>
    </row>
    <row r="5" spans="4:38" ht="19.5" customHeight="1" x14ac:dyDescent="0.45">
      <c r="D5" s="444"/>
      <c r="E5" s="445"/>
      <c r="F5" s="445"/>
      <c r="G5" s="445"/>
      <c r="H5" s="445"/>
      <c r="I5" s="445"/>
      <c r="J5" s="445"/>
      <c r="K5" s="445"/>
      <c r="L5" s="445"/>
      <c r="M5" s="445"/>
      <c r="N5" s="445"/>
      <c r="O5" s="445"/>
      <c r="P5" s="445"/>
      <c r="Q5" s="445"/>
      <c r="R5" s="445"/>
      <c r="S5" s="446"/>
      <c r="T5" s="448"/>
      <c r="U5" s="445"/>
      <c r="V5" s="445"/>
      <c r="W5" s="445"/>
      <c r="X5" s="445"/>
      <c r="Y5" s="445"/>
      <c r="Z5" s="445"/>
      <c r="AA5" s="445"/>
      <c r="AB5" s="445"/>
      <c r="AC5" s="445"/>
      <c r="AD5" s="445"/>
      <c r="AE5" s="445"/>
      <c r="AF5" s="445"/>
      <c r="AG5" s="445"/>
      <c r="AH5" s="445"/>
      <c r="AI5" s="446"/>
    </row>
    <row r="6" spans="4:38" ht="19.5" customHeight="1" x14ac:dyDescent="0.45">
      <c r="D6" s="444"/>
      <c r="E6" s="445"/>
      <c r="F6" s="445"/>
      <c r="G6" s="445"/>
      <c r="H6" s="445"/>
      <c r="I6" s="445"/>
      <c r="J6" s="445"/>
      <c r="K6" s="445"/>
      <c r="L6" s="445"/>
      <c r="M6" s="445"/>
      <c r="N6" s="445"/>
      <c r="O6" s="445"/>
      <c r="P6" s="445"/>
      <c r="Q6" s="445"/>
      <c r="R6" s="445"/>
      <c r="S6" s="446"/>
      <c r="T6" s="448"/>
      <c r="U6" s="445"/>
      <c r="V6" s="445"/>
      <c r="W6" s="445"/>
      <c r="X6" s="445"/>
      <c r="Y6" s="445"/>
      <c r="Z6" s="445"/>
      <c r="AA6" s="445"/>
      <c r="AB6" s="445"/>
      <c r="AC6" s="445"/>
      <c r="AD6" s="445"/>
      <c r="AE6" s="445"/>
      <c r="AF6" s="445"/>
      <c r="AG6" s="445"/>
      <c r="AH6" s="445"/>
      <c r="AI6" s="446"/>
      <c r="AJ6" s="428" t="s">
        <v>238</v>
      </c>
      <c r="AK6" s="428"/>
      <c r="AL6" s="428"/>
    </row>
    <row r="7" spans="4:38" ht="19.5" customHeight="1" x14ac:dyDescent="0.45">
      <c r="D7" s="444"/>
      <c r="E7" s="445"/>
      <c r="F7" s="445"/>
      <c r="G7" s="445"/>
      <c r="H7" s="445"/>
      <c r="I7" s="445"/>
      <c r="J7" s="445"/>
      <c r="K7" s="445"/>
      <c r="L7" s="445"/>
      <c r="M7" s="445"/>
      <c r="N7" s="445"/>
      <c r="O7" s="445"/>
      <c r="P7" s="445"/>
      <c r="Q7" s="445"/>
      <c r="R7" s="445"/>
      <c r="S7" s="446"/>
      <c r="T7" s="448"/>
      <c r="U7" s="445"/>
      <c r="V7" s="445"/>
      <c r="W7" s="445"/>
      <c r="X7" s="445"/>
      <c r="Y7" s="445"/>
      <c r="Z7" s="445"/>
      <c r="AA7" s="445"/>
      <c r="AB7" s="445"/>
      <c r="AC7" s="445"/>
      <c r="AD7" s="445"/>
      <c r="AE7" s="445"/>
      <c r="AF7" s="445"/>
      <c r="AG7" s="445"/>
      <c r="AH7" s="445"/>
      <c r="AI7" s="446"/>
      <c r="AJ7" s="428"/>
      <c r="AK7" s="428"/>
      <c r="AL7" s="428"/>
    </row>
    <row r="8" spans="4:38" ht="19.5" customHeight="1" x14ac:dyDescent="0.45">
      <c r="D8" s="444"/>
      <c r="E8" s="445"/>
      <c r="F8" s="445"/>
      <c r="G8" s="445"/>
      <c r="H8" s="445"/>
      <c r="I8" s="445"/>
      <c r="J8" s="445"/>
      <c r="K8" s="445"/>
      <c r="L8" s="445"/>
      <c r="M8" s="445"/>
      <c r="N8" s="445"/>
      <c r="O8" s="445"/>
      <c r="P8" s="445"/>
      <c r="Q8" s="445"/>
      <c r="R8" s="445"/>
      <c r="S8" s="446"/>
      <c r="T8" s="448"/>
      <c r="U8" s="445"/>
      <c r="V8" s="445"/>
      <c r="W8" s="445"/>
      <c r="X8" s="445"/>
      <c r="Y8" s="445"/>
      <c r="Z8" s="445"/>
      <c r="AA8" s="445"/>
      <c r="AB8" s="445"/>
      <c r="AC8" s="445"/>
      <c r="AD8" s="445"/>
      <c r="AE8" s="445"/>
      <c r="AF8" s="445"/>
      <c r="AG8" s="445"/>
      <c r="AH8" s="445"/>
      <c r="AI8" s="446"/>
      <c r="AJ8" s="428"/>
      <c r="AK8" s="428"/>
      <c r="AL8" s="428"/>
    </row>
    <row r="9" spans="4:38" ht="19.5" customHeight="1" x14ac:dyDescent="0.45">
      <c r="D9" s="444"/>
      <c r="E9" s="445"/>
      <c r="F9" s="445"/>
      <c r="G9" s="445"/>
      <c r="H9" s="445"/>
      <c r="I9" s="445"/>
      <c r="J9" s="445"/>
      <c r="K9" s="445"/>
      <c r="L9" s="445"/>
      <c r="M9" s="445"/>
      <c r="N9" s="445"/>
      <c r="O9" s="445"/>
      <c r="P9" s="445"/>
      <c r="Q9" s="445"/>
      <c r="R9" s="445"/>
      <c r="S9" s="446"/>
      <c r="T9" s="448"/>
      <c r="U9" s="445"/>
      <c r="V9" s="445"/>
      <c r="W9" s="445"/>
      <c r="X9" s="445"/>
      <c r="Y9" s="445"/>
      <c r="Z9" s="445"/>
      <c r="AA9" s="445"/>
      <c r="AB9" s="445"/>
      <c r="AC9" s="445"/>
      <c r="AD9" s="445"/>
      <c r="AE9" s="445"/>
      <c r="AF9" s="445"/>
      <c r="AG9" s="445"/>
      <c r="AH9" s="445"/>
      <c r="AI9" s="446"/>
      <c r="AJ9" s="428"/>
      <c r="AK9" s="428"/>
      <c r="AL9" s="428"/>
    </row>
    <row r="10" spans="4:38" ht="19.5" customHeight="1" x14ac:dyDescent="0.45">
      <c r="D10" s="431" t="s">
        <v>245</v>
      </c>
      <c r="E10" s="432"/>
      <c r="F10" s="432"/>
      <c r="G10" s="432"/>
      <c r="H10" s="432"/>
      <c r="I10" s="432"/>
      <c r="J10" s="432"/>
      <c r="K10" s="432"/>
      <c r="L10" s="432"/>
      <c r="M10" s="432"/>
      <c r="N10" s="432"/>
      <c r="O10" s="432"/>
      <c r="P10" s="432"/>
      <c r="Q10" s="432"/>
      <c r="R10" s="432"/>
      <c r="S10" s="433"/>
      <c r="T10" s="440" t="s">
        <v>244</v>
      </c>
      <c r="U10" s="432"/>
      <c r="V10" s="432"/>
      <c r="W10" s="432"/>
      <c r="X10" s="432"/>
      <c r="Y10" s="432"/>
      <c r="Z10" s="432"/>
      <c r="AA10" s="432"/>
      <c r="AB10" s="432"/>
      <c r="AC10" s="432"/>
      <c r="AD10" s="432"/>
      <c r="AE10" s="432"/>
      <c r="AF10" s="432"/>
      <c r="AG10" s="432"/>
      <c r="AH10" s="432"/>
      <c r="AI10" s="433"/>
      <c r="AJ10" s="428"/>
      <c r="AK10" s="428"/>
      <c r="AL10" s="428"/>
    </row>
    <row r="11" spans="4:38" ht="19.5" customHeight="1" x14ac:dyDescent="0.45">
      <c r="D11" s="449"/>
      <c r="E11" s="450"/>
      <c r="F11" s="450"/>
      <c r="G11" s="450"/>
      <c r="H11" s="450"/>
      <c r="I11" s="450"/>
      <c r="J11" s="450"/>
      <c r="K11" s="450"/>
      <c r="L11" s="450"/>
      <c r="M11" s="450"/>
      <c r="N11" s="450"/>
      <c r="O11" s="450"/>
      <c r="P11" s="450"/>
      <c r="Q11" s="450"/>
      <c r="R11" s="450"/>
      <c r="S11" s="451"/>
      <c r="T11" s="450"/>
      <c r="U11" s="450"/>
      <c r="V11" s="450"/>
      <c r="W11" s="450"/>
      <c r="X11" s="450"/>
      <c r="Y11" s="450"/>
      <c r="Z11" s="450"/>
      <c r="AA11" s="450"/>
      <c r="AB11" s="450"/>
      <c r="AC11" s="450"/>
      <c r="AD11" s="450"/>
      <c r="AE11" s="450"/>
      <c r="AF11" s="450"/>
      <c r="AG11" s="450"/>
      <c r="AH11" s="450"/>
      <c r="AI11" s="451"/>
      <c r="AJ11" s="428"/>
      <c r="AK11" s="428"/>
      <c r="AL11" s="428"/>
    </row>
    <row r="12" spans="4:38" ht="19.5" customHeight="1" x14ac:dyDescent="0.45">
      <c r="D12" s="449"/>
      <c r="E12" s="450"/>
      <c r="F12" s="450"/>
      <c r="G12" s="450"/>
      <c r="H12" s="450"/>
      <c r="I12" s="450"/>
      <c r="J12" s="450"/>
      <c r="K12" s="450"/>
      <c r="L12" s="450"/>
      <c r="M12" s="450"/>
      <c r="N12" s="450"/>
      <c r="O12" s="450"/>
      <c r="P12" s="450"/>
      <c r="Q12" s="450"/>
      <c r="R12" s="450"/>
      <c r="S12" s="451"/>
      <c r="T12" s="450"/>
      <c r="U12" s="450"/>
      <c r="V12" s="450"/>
      <c r="W12" s="450"/>
      <c r="X12" s="450"/>
      <c r="Y12" s="450"/>
      <c r="Z12" s="450"/>
      <c r="AA12" s="450"/>
      <c r="AB12" s="450"/>
      <c r="AC12" s="450"/>
      <c r="AD12" s="450"/>
      <c r="AE12" s="450"/>
      <c r="AF12" s="450"/>
      <c r="AG12" s="450"/>
      <c r="AH12" s="450"/>
      <c r="AI12" s="451"/>
      <c r="AJ12" s="428"/>
      <c r="AK12" s="428"/>
      <c r="AL12" s="428"/>
    </row>
    <row r="13" spans="4:38" ht="19.5" customHeight="1" x14ac:dyDescent="0.45">
      <c r="D13" s="449"/>
      <c r="E13" s="450"/>
      <c r="F13" s="450"/>
      <c r="G13" s="450"/>
      <c r="H13" s="450"/>
      <c r="I13" s="450"/>
      <c r="J13" s="450"/>
      <c r="K13" s="450"/>
      <c r="L13" s="450"/>
      <c r="M13" s="450"/>
      <c r="N13" s="450"/>
      <c r="O13" s="450"/>
      <c r="P13" s="450"/>
      <c r="Q13" s="450"/>
      <c r="R13" s="450"/>
      <c r="S13" s="451"/>
      <c r="T13" s="450"/>
      <c r="U13" s="450"/>
      <c r="V13" s="450"/>
      <c r="W13" s="450"/>
      <c r="X13" s="450"/>
      <c r="Y13" s="450"/>
      <c r="Z13" s="450"/>
      <c r="AA13" s="450"/>
      <c r="AB13" s="450"/>
      <c r="AC13" s="450"/>
      <c r="AD13" s="450"/>
      <c r="AE13" s="450"/>
      <c r="AF13" s="450"/>
      <c r="AG13" s="450"/>
      <c r="AH13" s="450"/>
      <c r="AI13" s="451"/>
      <c r="AJ13" s="428"/>
      <c r="AK13" s="428"/>
      <c r="AL13" s="428"/>
    </row>
    <row r="14" spans="4:38" ht="19.5" customHeight="1" thickBot="1" x14ac:dyDescent="0.5">
      <c r="D14" s="449"/>
      <c r="E14" s="450"/>
      <c r="F14" s="450"/>
      <c r="G14" s="450"/>
      <c r="H14" s="450"/>
      <c r="I14" s="450"/>
      <c r="J14" s="450"/>
      <c r="K14" s="450"/>
      <c r="L14" s="450"/>
      <c r="M14" s="450"/>
      <c r="N14" s="450"/>
      <c r="O14" s="450"/>
      <c r="P14" s="450"/>
      <c r="Q14" s="450"/>
      <c r="R14" s="450"/>
      <c r="S14" s="451"/>
      <c r="T14" s="450"/>
      <c r="U14" s="450"/>
      <c r="V14" s="450"/>
      <c r="W14" s="450"/>
      <c r="X14" s="450"/>
      <c r="Y14" s="450"/>
      <c r="Z14" s="450"/>
      <c r="AA14" s="450"/>
      <c r="AB14" s="450"/>
      <c r="AC14" s="450"/>
      <c r="AD14" s="450"/>
      <c r="AE14" s="450"/>
      <c r="AF14" s="450"/>
      <c r="AG14" s="450"/>
      <c r="AH14" s="450"/>
      <c r="AI14" s="451"/>
      <c r="AJ14" s="428"/>
      <c r="AK14" s="428"/>
      <c r="AL14" s="428"/>
    </row>
    <row r="15" spans="4:38" ht="19.5" customHeight="1" thickTop="1" x14ac:dyDescent="0.45">
      <c r="D15" s="441" t="s">
        <v>243</v>
      </c>
      <c r="E15" s="442"/>
      <c r="F15" s="442"/>
      <c r="G15" s="442"/>
      <c r="H15" s="442"/>
      <c r="I15" s="442"/>
      <c r="J15" s="442"/>
      <c r="K15" s="442"/>
      <c r="L15" s="442"/>
      <c r="M15" s="442"/>
      <c r="N15" s="442"/>
      <c r="O15" s="442"/>
      <c r="P15" s="442"/>
      <c r="Q15" s="442"/>
      <c r="R15" s="442"/>
      <c r="S15" s="443"/>
      <c r="T15" s="447" t="s">
        <v>242</v>
      </c>
      <c r="U15" s="442"/>
      <c r="V15" s="442"/>
      <c r="W15" s="442"/>
      <c r="X15" s="442"/>
      <c r="Y15" s="442"/>
      <c r="Z15" s="442"/>
      <c r="AA15" s="442"/>
      <c r="AB15" s="442"/>
      <c r="AC15" s="442"/>
      <c r="AD15" s="442"/>
      <c r="AE15" s="442"/>
      <c r="AF15" s="442"/>
      <c r="AG15" s="442"/>
      <c r="AH15" s="442"/>
      <c r="AI15" s="443"/>
      <c r="AJ15" s="428"/>
      <c r="AK15" s="428"/>
      <c r="AL15" s="428"/>
    </row>
    <row r="16" spans="4:38" ht="19.5" customHeight="1" x14ac:dyDescent="0.45">
      <c r="D16" s="444"/>
      <c r="E16" s="445"/>
      <c r="F16" s="445"/>
      <c r="G16" s="445"/>
      <c r="H16" s="445"/>
      <c r="I16" s="445"/>
      <c r="J16" s="445"/>
      <c r="K16" s="445"/>
      <c r="L16" s="445"/>
      <c r="M16" s="445"/>
      <c r="N16" s="445"/>
      <c r="O16" s="445"/>
      <c r="P16" s="445"/>
      <c r="Q16" s="445"/>
      <c r="R16" s="445"/>
      <c r="S16" s="446"/>
      <c r="T16" s="448"/>
      <c r="U16" s="445"/>
      <c r="V16" s="445"/>
      <c r="W16" s="445"/>
      <c r="X16" s="445"/>
      <c r="Y16" s="445"/>
      <c r="Z16" s="445"/>
      <c r="AA16" s="445"/>
      <c r="AB16" s="445"/>
      <c r="AC16" s="445"/>
      <c r="AD16" s="445"/>
      <c r="AE16" s="445"/>
      <c r="AF16" s="445"/>
      <c r="AG16" s="445"/>
      <c r="AH16" s="445"/>
      <c r="AI16" s="446"/>
      <c r="AJ16" s="428"/>
      <c r="AK16" s="428"/>
      <c r="AL16" s="428"/>
    </row>
    <row r="17" spans="4:38" ht="19.5" customHeight="1" x14ac:dyDescent="0.45">
      <c r="D17" s="444"/>
      <c r="E17" s="445"/>
      <c r="F17" s="445"/>
      <c r="G17" s="445"/>
      <c r="H17" s="445"/>
      <c r="I17" s="445"/>
      <c r="J17" s="445"/>
      <c r="K17" s="445"/>
      <c r="L17" s="445"/>
      <c r="M17" s="445"/>
      <c r="N17" s="445"/>
      <c r="O17" s="445"/>
      <c r="P17" s="445"/>
      <c r="Q17" s="445"/>
      <c r="R17" s="445"/>
      <c r="S17" s="446"/>
      <c r="T17" s="448"/>
      <c r="U17" s="445"/>
      <c r="V17" s="445"/>
      <c r="W17" s="445"/>
      <c r="X17" s="445"/>
      <c r="Y17" s="445"/>
      <c r="Z17" s="445"/>
      <c r="AA17" s="445"/>
      <c r="AB17" s="445"/>
      <c r="AC17" s="445"/>
      <c r="AD17" s="445"/>
      <c r="AE17" s="445"/>
      <c r="AF17" s="445"/>
      <c r="AG17" s="445"/>
      <c r="AH17" s="445"/>
      <c r="AI17" s="446"/>
      <c r="AJ17" s="428"/>
      <c r="AK17" s="428"/>
      <c r="AL17" s="428"/>
    </row>
    <row r="18" spans="4:38" ht="19.5" customHeight="1" x14ac:dyDescent="0.45">
      <c r="D18" s="444"/>
      <c r="E18" s="445"/>
      <c r="F18" s="445"/>
      <c r="G18" s="445"/>
      <c r="H18" s="445"/>
      <c r="I18" s="445"/>
      <c r="J18" s="445"/>
      <c r="K18" s="445"/>
      <c r="L18" s="445"/>
      <c r="M18" s="445"/>
      <c r="N18" s="445"/>
      <c r="O18" s="445"/>
      <c r="P18" s="445"/>
      <c r="Q18" s="445"/>
      <c r="R18" s="445"/>
      <c r="S18" s="446"/>
      <c r="T18" s="448"/>
      <c r="U18" s="445"/>
      <c r="V18" s="445"/>
      <c r="W18" s="445"/>
      <c r="X18" s="445"/>
      <c r="Y18" s="445"/>
      <c r="Z18" s="445"/>
      <c r="AA18" s="445"/>
      <c r="AB18" s="445"/>
      <c r="AC18" s="445"/>
      <c r="AD18" s="445"/>
      <c r="AE18" s="445"/>
      <c r="AF18" s="445"/>
      <c r="AG18" s="445"/>
      <c r="AH18" s="445"/>
      <c r="AI18" s="446"/>
      <c r="AJ18" s="428"/>
      <c r="AK18" s="428"/>
      <c r="AL18" s="428"/>
    </row>
    <row r="19" spans="4:38" ht="19.5" customHeight="1" x14ac:dyDescent="0.45">
      <c r="D19" s="444"/>
      <c r="E19" s="445"/>
      <c r="F19" s="445"/>
      <c r="G19" s="445"/>
      <c r="H19" s="445"/>
      <c r="I19" s="445"/>
      <c r="J19" s="445"/>
      <c r="K19" s="445"/>
      <c r="L19" s="445"/>
      <c r="M19" s="445"/>
      <c r="N19" s="445"/>
      <c r="O19" s="445"/>
      <c r="P19" s="445"/>
      <c r="Q19" s="445"/>
      <c r="R19" s="445"/>
      <c r="S19" s="446"/>
      <c r="T19" s="448"/>
      <c r="U19" s="445"/>
      <c r="V19" s="445"/>
      <c r="W19" s="445"/>
      <c r="X19" s="445"/>
      <c r="Y19" s="445"/>
      <c r="Z19" s="445"/>
      <c r="AA19" s="445"/>
      <c r="AB19" s="445"/>
      <c r="AC19" s="445"/>
      <c r="AD19" s="445"/>
      <c r="AE19" s="445"/>
      <c r="AF19" s="445"/>
      <c r="AG19" s="445"/>
      <c r="AH19" s="445"/>
      <c r="AI19" s="446"/>
      <c r="AJ19" s="428"/>
      <c r="AK19" s="428"/>
      <c r="AL19" s="428"/>
    </row>
    <row r="20" spans="4:38" ht="19.5" customHeight="1" x14ac:dyDescent="0.45">
      <c r="D20" s="444"/>
      <c r="E20" s="445"/>
      <c r="F20" s="445"/>
      <c r="G20" s="445"/>
      <c r="H20" s="445"/>
      <c r="I20" s="445"/>
      <c r="J20" s="445"/>
      <c r="K20" s="445"/>
      <c r="L20" s="445"/>
      <c r="M20" s="445"/>
      <c r="N20" s="445"/>
      <c r="O20" s="445"/>
      <c r="P20" s="445"/>
      <c r="Q20" s="445"/>
      <c r="R20" s="445"/>
      <c r="S20" s="446"/>
      <c r="T20" s="448"/>
      <c r="U20" s="445"/>
      <c r="V20" s="445"/>
      <c r="W20" s="445"/>
      <c r="X20" s="445"/>
      <c r="Y20" s="445"/>
      <c r="Z20" s="445"/>
      <c r="AA20" s="445"/>
      <c r="AB20" s="445"/>
      <c r="AC20" s="445"/>
      <c r="AD20" s="445"/>
      <c r="AE20" s="445"/>
      <c r="AF20" s="445"/>
      <c r="AG20" s="445"/>
      <c r="AH20" s="445"/>
      <c r="AI20" s="446"/>
      <c r="AJ20" s="428"/>
      <c r="AK20" s="428"/>
      <c r="AL20" s="428"/>
    </row>
    <row r="21" spans="4:38" ht="19.5" customHeight="1" x14ac:dyDescent="0.45">
      <c r="D21" s="444"/>
      <c r="E21" s="445"/>
      <c r="F21" s="445"/>
      <c r="G21" s="445"/>
      <c r="H21" s="445"/>
      <c r="I21" s="445"/>
      <c r="J21" s="445"/>
      <c r="K21" s="445"/>
      <c r="L21" s="445"/>
      <c r="M21" s="445"/>
      <c r="N21" s="445"/>
      <c r="O21" s="445"/>
      <c r="P21" s="445"/>
      <c r="Q21" s="445"/>
      <c r="R21" s="445"/>
      <c r="S21" s="446"/>
      <c r="T21" s="448"/>
      <c r="U21" s="445"/>
      <c r="V21" s="445"/>
      <c r="W21" s="445"/>
      <c r="X21" s="445"/>
      <c r="Y21" s="445"/>
      <c r="Z21" s="445"/>
      <c r="AA21" s="445"/>
      <c r="AB21" s="445"/>
      <c r="AC21" s="445"/>
      <c r="AD21" s="445"/>
      <c r="AE21" s="445"/>
      <c r="AF21" s="445"/>
      <c r="AG21" s="445"/>
      <c r="AH21" s="445"/>
      <c r="AI21" s="446"/>
      <c r="AJ21" s="428"/>
      <c r="AK21" s="428"/>
      <c r="AL21" s="428"/>
    </row>
    <row r="22" spans="4:38" ht="19.5" customHeight="1" x14ac:dyDescent="0.45">
      <c r="D22" s="431" t="s">
        <v>241</v>
      </c>
      <c r="E22" s="432"/>
      <c r="F22" s="432"/>
      <c r="G22" s="432"/>
      <c r="H22" s="432"/>
      <c r="I22" s="432"/>
      <c r="J22" s="432"/>
      <c r="K22" s="432"/>
      <c r="L22" s="432"/>
      <c r="M22" s="432"/>
      <c r="N22" s="432"/>
      <c r="O22" s="432"/>
      <c r="P22" s="432"/>
      <c r="Q22" s="432"/>
      <c r="R22" s="432"/>
      <c r="S22" s="433"/>
      <c r="T22" s="440" t="s">
        <v>240</v>
      </c>
      <c r="U22" s="432"/>
      <c r="V22" s="432"/>
      <c r="W22" s="432"/>
      <c r="X22" s="432"/>
      <c r="Y22" s="432"/>
      <c r="Z22" s="432"/>
      <c r="AA22" s="432"/>
      <c r="AB22" s="432"/>
      <c r="AC22" s="432"/>
      <c r="AD22" s="432"/>
      <c r="AE22" s="432"/>
      <c r="AF22" s="432"/>
      <c r="AG22" s="432"/>
      <c r="AH22" s="432"/>
      <c r="AI22" s="433"/>
      <c r="AJ22" s="428"/>
      <c r="AK22" s="428"/>
      <c r="AL22" s="428"/>
    </row>
    <row r="23" spans="4:38" ht="19.5" customHeight="1" x14ac:dyDescent="0.45">
      <c r="D23" s="434"/>
      <c r="E23" s="435"/>
      <c r="F23" s="435"/>
      <c r="G23" s="435"/>
      <c r="H23" s="435"/>
      <c r="I23" s="435"/>
      <c r="J23" s="435"/>
      <c r="K23" s="435"/>
      <c r="L23" s="435"/>
      <c r="M23" s="435"/>
      <c r="N23" s="435"/>
      <c r="O23" s="435"/>
      <c r="P23" s="435"/>
      <c r="Q23" s="435"/>
      <c r="R23" s="435"/>
      <c r="S23" s="436"/>
      <c r="T23" s="435"/>
      <c r="U23" s="435"/>
      <c r="V23" s="435"/>
      <c r="W23" s="435"/>
      <c r="X23" s="435"/>
      <c r="Y23" s="435"/>
      <c r="Z23" s="435"/>
      <c r="AA23" s="435"/>
      <c r="AB23" s="435"/>
      <c r="AC23" s="435"/>
      <c r="AD23" s="435"/>
      <c r="AE23" s="435"/>
      <c r="AF23" s="435"/>
      <c r="AG23" s="435"/>
      <c r="AH23" s="435"/>
      <c r="AI23" s="436"/>
      <c r="AJ23" s="428"/>
      <c r="AK23" s="428"/>
      <c r="AL23" s="428"/>
    </row>
    <row r="24" spans="4:38" ht="19.5" customHeight="1" x14ac:dyDescent="0.45">
      <c r="D24" s="434"/>
      <c r="E24" s="435"/>
      <c r="F24" s="435"/>
      <c r="G24" s="435"/>
      <c r="H24" s="435"/>
      <c r="I24" s="435"/>
      <c r="J24" s="435"/>
      <c r="K24" s="435"/>
      <c r="L24" s="435"/>
      <c r="M24" s="435"/>
      <c r="N24" s="435"/>
      <c r="O24" s="435"/>
      <c r="P24" s="435"/>
      <c r="Q24" s="435"/>
      <c r="R24" s="435"/>
      <c r="S24" s="436"/>
      <c r="T24" s="435"/>
      <c r="U24" s="435"/>
      <c r="V24" s="435"/>
      <c r="W24" s="435"/>
      <c r="X24" s="435"/>
      <c r="Y24" s="435"/>
      <c r="Z24" s="435"/>
      <c r="AA24" s="435"/>
      <c r="AB24" s="435"/>
      <c r="AC24" s="435"/>
      <c r="AD24" s="435"/>
      <c r="AE24" s="435"/>
      <c r="AF24" s="435"/>
      <c r="AG24" s="435"/>
      <c r="AH24" s="435"/>
      <c r="AI24" s="436"/>
    </row>
    <row r="25" spans="4:38" ht="19.5" customHeight="1" x14ac:dyDescent="0.45">
      <c r="D25" s="434"/>
      <c r="E25" s="435"/>
      <c r="F25" s="435"/>
      <c r="G25" s="435"/>
      <c r="H25" s="435"/>
      <c r="I25" s="435"/>
      <c r="J25" s="435"/>
      <c r="K25" s="435"/>
      <c r="L25" s="435"/>
      <c r="M25" s="435"/>
      <c r="N25" s="435"/>
      <c r="O25" s="435"/>
      <c r="P25" s="435"/>
      <c r="Q25" s="435"/>
      <c r="R25" s="435"/>
      <c r="S25" s="436"/>
      <c r="T25" s="435"/>
      <c r="U25" s="435"/>
      <c r="V25" s="435"/>
      <c r="W25" s="435"/>
      <c r="X25" s="435"/>
      <c r="Y25" s="435"/>
      <c r="Z25" s="435"/>
      <c r="AA25" s="435"/>
      <c r="AB25" s="435"/>
      <c r="AC25" s="435"/>
      <c r="AD25" s="435"/>
      <c r="AE25" s="435"/>
      <c r="AF25" s="435"/>
      <c r="AG25" s="435"/>
      <c r="AH25" s="435"/>
      <c r="AI25" s="436"/>
    </row>
    <row r="26" spans="4:38" ht="19.5" customHeight="1" thickBot="1" x14ac:dyDescent="0.5">
      <c r="D26" s="437"/>
      <c r="E26" s="438"/>
      <c r="F26" s="438"/>
      <c r="G26" s="438"/>
      <c r="H26" s="438"/>
      <c r="I26" s="438"/>
      <c r="J26" s="438"/>
      <c r="K26" s="438"/>
      <c r="L26" s="438"/>
      <c r="M26" s="438"/>
      <c r="N26" s="438"/>
      <c r="O26" s="438"/>
      <c r="P26" s="438"/>
      <c r="Q26" s="438"/>
      <c r="R26" s="438"/>
      <c r="S26" s="439"/>
      <c r="T26" s="438"/>
      <c r="U26" s="438"/>
      <c r="V26" s="438"/>
      <c r="W26" s="438"/>
      <c r="X26" s="438"/>
      <c r="Y26" s="438"/>
      <c r="Z26" s="438"/>
      <c r="AA26" s="438"/>
      <c r="AB26" s="438"/>
      <c r="AC26" s="438"/>
      <c r="AD26" s="438"/>
      <c r="AE26" s="438"/>
      <c r="AF26" s="438"/>
      <c r="AG26" s="438"/>
      <c r="AH26" s="438"/>
      <c r="AI26" s="439"/>
    </row>
    <row r="27" spans="4:38" ht="19.5" customHeight="1" thickTop="1" x14ac:dyDescent="0.45">
      <c r="H27" s="430" t="s">
        <v>237</v>
      </c>
      <c r="I27" s="430"/>
      <c r="J27" s="430"/>
      <c r="K27" s="430"/>
      <c r="L27" s="430"/>
      <c r="M27" s="430"/>
      <c r="N27" s="430"/>
      <c r="O27" s="430"/>
      <c r="P27" s="430"/>
      <c r="Q27" s="430"/>
      <c r="R27" s="430"/>
      <c r="S27" s="430"/>
      <c r="T27" s="430"/>
      <c r="U27" s="430"/>
      <c r="V27" s="430"/>
      <c r="W27" s="430"/>
      <c r="X27" s="430"/>
      <c r="Y27" s="430"/>
      <c r="Z27" s="430"/>
      <c r="AA27" s="430"/>
      <c r="AB27" s="430"/>
      <c r="AC27" s="430"/>
      <c r="AD27" s="430"/>
      <c r="AE27" s="430"/>
    </row>
    <row r="28" spans="4:38" ht="19.5" customHeight="1" x14ac:dyDescent="0.45">
      <c r="H28" s="430"/>
      <c r="I28" s="430"/>
      <c r="J28" s="430"/>
      <c r="K28" s="430"/>
      <c r="L28" s="430"/>
      <c r="M28" s="430"/>
      <c r="N28" s="430"/>
      <c r="O28" s="430"/>
      <c r="P28" s="430"/>
      <c r="Q28" s="430"/>
      <c r="R28" s="430"/>
      <c r="S28" s="430"/>
      <c r="T28" s="430"/>
      <c r="U28" s="430"/>
      <c r="V28" s="430"/>
      <c r="W28" s="430"/>
      <c r="X28" s="430"/>
      <c r="Y28" s="430"/>
      <c r="Z28" s="430"/>
      <c r="AA28" s="430"/>
      <c r="AB28" s="430"/>
      <c r="AC28" s="430"/>
      <c r="AD28" s="430"/>
      <c r="AE28" s="430"/>
    </row>
  </sheetData>
  <sheetProtection algorithmName="SHA-512" hashValue="pV7QrCEagJnoqWkpSMtR+DEzctk4vwoEpYHnuXZ8VkpldwQSehpqCcBjFkYD93+vS7v4jWodyE7dT4tLZ3N3VA==" saltValue="qt5w281c/OekTj3Cft8Csw==" spinCount="100000" sheet="1" objects="1" scenarios="1"/>
  <mergeCells count="11">
    <mergeCell ref="D22:S26"/>
    <mergeCell ref="T22:AI26"/>
    <mergeCell ref="D1:AI2"/>
    <mergeCell ref="AJ6:AL23"/>
    <mergeCell ref="H27:AE28"/>
    <mergeCell ref="D3:S9"/>
    <mergeCell ref="T3:AI9"/>
    <mergeCell ref="T15:AI21"/>
    <mergeCell ref="D15:S21"/>
    <mergeCell ref="D10:S14"/>
    <mergeCell ref="T10:AI14"/>
  </mergeCells>
  <phoneticPr fontId="3"/>
  <printOptions horizontalCentered="1" verticalCentered="1"/>
  <pageMargins left="0.11811023622047245" right="0.11811023622047245" top="0.15748031496062992" bottom="0.15748031496062992" header="0.11811023622047245" footer="0.11811023622047245"/>
  <pageSetup paperSize="8" scale="99" orientation="landscape" r:id="rId1"/>
  <headerFooter>
    <oddHeader>&amp;C&amp;"-,太字"&amp;14参考）リスクマネジメントの4つの対応策</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F03E8-531D-440A-9E64-906EEC596570}">
  <sheetPr codeName="Sheet6">
    <tabColor theme="5" tint="0.59999389629810485"/>
  </sheetPr>
  <dimension ref="A1:IA73"/>
  <sheetViews>
    <sheetView view="pageBreakPreview" topLeftCell="A19" zoomScale="76" zoomScaleNormal="76" zoomScaleSheetLayoutView="76" workbookViewId="0">
      <selection activeCell="A25" sqref="A25:XFD25"/>
    </sheetView>
  </sheetViews>
  <sheetFormatPr defaultRowHeight="23.85" customHeight="1" x14ac:dyDescent="0.45"/>
  <cols>
    <col min="1" max="1" width="21.8984375" style="5" bestFit="1" customWidth="1"/>
    <col min="2" max="4" width="9.09765625" style="4" customWidth="1"/>
    <col min="5" max="5" width="22.8984375" style="5" bestFit="1" customWidth="1"/>
    <col min="6" max="8" width="9.09765625" style="4" customWidth="1"/>
    <col min="9" max="9" width="2" style="2" customWidth="1"/>
    <col min="10" max="10" width="27.59765625" style="3" bestFit="1" customWidth="1"/>
    <col min="11" max="13" width="9.09765625" style="2" customWidth="1"/>
    <col min="14" max="14" width="3.69921875" style="2" customWidth="1"/>
    <col min="15" max="15" width="5" style="2" customWidth="1"/>
    <col min="16" max="16" width="15.09765625" style="2" customWidth="1"/>
    <col min="17" max="19" width="9.09765625" style="2" customWidth="1"/>
    <col min="20" max="20" width="15.09765625" style="1" customWidth="1"/>
    <col min="21" max="23" width="11.59765625" style="6" hidden="1" customWidth="1"/>
    <col min="24" max="24" width="11.09765625" style="1" hidden="1" customWidth="1"/>
    <col min="25" max="240" width="9" style="1"/>
    <col min="241" max="241" width="18" style="1" customWidth="1"/>
    <col min="242" max="242" width="10.8984375" style="1" customWidth="1"/>
    <col min="243" max="243" width="10.8984375" style="1" bestFit="1" customWidth="1"/>
    <col min="244" max="244" width="18" style="1" customWidth="1"/>
    <col min="245" max="246" width="10.8984375" style="1" customWidth="1"/>
    <col min="247" max="247" width="9" style="1"/>
    <col min="248" max="248" width="22.09765625" style="1" bestFit="1" customWidth="1"/>
    <col min="249" max="250" width="10.8984375" style="1" customWidth="1"/>
    <col min="251" max="251" width="8.09765625" style="1" customWidth="1"/>
    <col min="252" max="252" width="15.09765625" style="1" customWidth="1"/>
    <col min="253" max="254" width="10.8984375" style="1" customWidth="1"/>
    <col min="255" max="267" width="15.09765625" style="1" customWidth="1"/>
    <col min="268" max="496" width="9" style="1"/>
    <col min="497" max="497" width="18" style="1" customWidth="1"/>
    <col min="498" max="498" width="10.8984375" style="1" customWidth="1"/>
    <col min="499" max="499" width="10.8984375" style="1" bestFit="1" customWidth="1"/>
    <col min="500" max="500" width="18" style="1" customWidth="1"/>
    <col min="501" max="502" width="10.8984375" style="1" customWidth="1"/>
    <col min="503" max="503" width="9" style="1"/>
    <col min="504" max="504" width="22.09765625" style="1" bestFit="1" customWidth="1"/>
    <col min="505" max="506" width="10.8984375" style="1" customWidth="1"/>
    <col min="507" max="507" width="8.09765625" style="1" customWidth="1"/>
    <col min="508" max="508" width="15.09765625" style="1" customWidth="1"/>
    <col min="509" max="510" width="10.8984375" style="1" customWidth="1"/>
    <col min="511" max="523" width="15.09765625" style="1" customWidth="1"/>
    <col min="524" max="752" width="9" style="1"/>
    <col min="753" max="753" width="18" style="1" customWidth="1"/>
    <col min="754" max="754" width="10.8984375" style="1" customWidth="1"/>
    <col min="755" max="755" width="10.8984375" style="1" bestFit="1" customWidth="1"/>
    <col min="756" max="756" width="18" style="1" customWidth="1"/>
    <col min="757" max="758" width="10.8984375" style="1" customWidth="1"/>
    <col min="759" max="759" width="9" style="1"/>
    <col min="760" max="760" width="22.09765625" style="1" bestFit="1" customWidth="1"/>
    <col min="761" max="762" width="10.8984375" style="1" customWidth="1"/>
    <col min="763" max="763" width="8.09765625" style="1" customWidth="1"/>
    <col min="764" max="764" width="15.09765625" style="1" customWidth="1"/>
    <col min="765" max="766" width="10.8984375" style="1" customWidth="1"/>
    <col min="767" max="779" width="15.09765625" style="1" customWidth="1"/>
    <col min="780" max="1008" width="9" style="1"/>
    <col min="1009" max="1009" width="18" style="1" customWidth="1"/>
    <col min="1010" max="1010" width="10.8984375" style="1" customWidth="1"/>
    <col min="1011" max="1011" width="10.8984375" style="1" bestFit="1" customWidth="1"/>
    <col min="1012" max="1012" width="18" style="1" customWidth="1"/>
    <col min="1013" max="1014" width="10.8984375" style="1" customWidth="1"/>
    <col min="1015" max="1015" width="9" style="1"/>
    <col min="1016" max="1016" width="22.09765625" style="1" bestFit="1" customWidth="1"/>
    <col min="1017" max="1018" width="10.8984375" style="1" customWidth="1"/>
    <col min="1019" max="1019" width="8.09765625" style="1" customWidth="1"/>
    <col min="1020" max="1020" width="15.09765625" style="1" customWidth="1"/>
    <col min="1021" max="1022" width="10.8984375" style="1" customWidth="1"/>
    <col min="1023" max="1035" width="15.09765625" style="1" customWidth="1"/>
    <col min="1036" max="1264" width="9" style="1"/>
    <col min="1265" max="1265" width="18" style="1" customWidth="1"/>
    <col min="1266" max="1266" width="10.8984375" style="1" customWidth="1"/>
    <col min="1267" max="1267" width="10.8984375" style="1" bestFit="1" customWidth="1"/>
    <col min="1268" max="1268" width="18" style="1" customWidth="1"/>
    <col min="1269" max="1270" width="10.8984375" style="1" customWidth="1"/>
    <col min="1271" max="1271" width="9" style="1"/>
    <col min="1272" max="1272" width="22.09765625" style="1" bestFit="1" customWidth="1"/>
    <col min="1273" max="1274" width="10.8984375" style="1" customWidth="1"/>
    <col min="1275" max="1275" width="8.09765625" style="1" customWidth="1"/>
    <col min="1276" max="1276" width="15.09765625" style="1" customWidth="1"/>
    <col min="1277" max="1278" width="10.8984375" style="1" customWidth="1"/>
    <col min="1279" max="1291" width="15.09765625" style="1" customWidth="1"/>
    <col min="1292" max="1520" width="9" style="1"/>
    <col min="1521" max="1521" width="18" style="1" customWidth="1"/>
    <col min="1522" max="1522" width="10.8984375" style="1" customWidth="1"/>
    <col min="1523" max="1523" width="10.8984375" style="1" bestFit="1" customWidth="1"/>
    <col min="1524" max="1524" width="18" style="1" customWidth="1"/>
    <col min="1525" max="1526" width="10.8984375" style="1" customWidth="1"/>
    <col min="1527" max="1527" width="9" style="1"/>
    <col min="1528" max="1528" width="22.09765625" style="1" bestFit="1" customWidth="1"/>
    <col min="1529" max="1530" width="10.8984375" style="1" customWidth="1"/>
    <col min="1531" max="1531" width="8.09765625" style="1" customWidth="1"/>
    <col min="1532" max="1532" width="15.09765625" style="1" customWidth="1"/>
    <col min="1533" max="1534" width="10.8984375" style="1" customWidth="1"/>
    <col min="1535" max="1547" width="15.09765625" style="1" customWidth="1"/>
    <col min="1548" max="1776" width="9" style="1"/>
    <col min="1777" max="1777" width="18" style="1" customWidth="1"/>
    <col min="1778" max="1778" width="10.8984375" style="1" customWidth="1"/>
    <col min="1779" max="1779" width="10.8984375" style="1" bestFit="1" customWidth="1"/>
    <col min="1780" max="1780" width="18" style="1" customWidth="1"/>
    <col min="1781" max="1782" width="10.8984375" style="1" customWidth="1"/>
    <col min="1783" max="1783" width="9" style="1"/>
    <col min="1784" max="1784" width="22.09765625" style="1" bestFit="1" customWidth="1"/>
    <col min="1785" max="1786" width="10.8984375" style="1" customWidth="1"/>
    <col min="1787" max="1787" width="8.09765625" style="1" customWidth="1"/>
    <col min="1788" max="1788" width="15.09765625" style="1" customWidth="1"/>
    <col min="1789" max="1790" width="10.8984375" style="1" customWidth="1"/>
    <col min="1791" max="1803" width="15.09765625" style="1" customWidth="1"/>
    <col min="1804" max="2032" width="9" style="1"/>
    <col min="2033" max="2033" width="18" style="1" customWidth="1"/>
    <col min="2034" max="2034" width="10.8984375" style="1" customWidth="1"/>
    <col min="2035" max="2035" width="10.8984375" style="1" bestFit="1" customWidth="1"/>
    <col min="2036" max="2036" width="18" style="1" customWidth="1"/>
    <col min="2037" max="2038" width="10.8984375" style="1" customWidth="1"/>
    <col min="2039" max="2039" width="9" style="1"/>
    <col min="2040" max="2040" width="22.09765625" style="1" bestFit="1" customWidth="1"/>
    <col min="2041" max="2042" width="10.8984375" style="1" customWidth="1"/>
    <col min="2043" max="2043" width="8.09765625" style="1" customWidth="1"/>
    <col min="2044" max="2044" width="15.09765625" style="1" customWidth="1"/>
    <col min="2045" max="2046" width="10.8984375" style="1" customWidth="1"/>
    <col min="2047" max="2059" width="15.09765625" style="1" customWidth="1"/>
    <col min="2060" max="2288" width="9" style="1"/>
    <col min="2289" max="2289" width="18" style="1" customWidth="1"/>
    <col min="2290" max="2290" width="10.8984375" style="1" customWidth="1"/>
    <col min="2291" max="2291" width="10.8984375" style="1" bestFit="1" customWidth="1"/>
    <col min="2292" max="2292" width="18" style="1" customWidth="1"/>
    <col min="2293" max="2294" width="10.8984375" style="1" customWidth="1"/>
    <col min="2295" max="2295" width="9" style="1"/>
    <col min="2296" max="2296" width="22.09765625" style="1" bestFit="1" customWidth="1"/>
    <col min="2297" max="2298" width="10.8984375" style="1" customWidth="1"/>
    <col min="2299" max="2299" width="8.09765625" style="1" customWidth="1"/>
    <col min="2300" max="2300" width="15.09765625" style="1" customWidth="1"/>
    <col min="2301" max="2302" width="10.8984375" style="1" customWidth="1"/>
    <col min="2303" max="2315" width="15.09765625" style="1" customWidth="1"/>
    <col min="2316" max="2544" width="9" style="1"/>
    <col min="2545" max="2545" width="18" style="1" customWidth="1"/>
    <col min="2546" max="2546" width="10.8984375" style="1" customWidth="1"/>
    <col min="2547" max="2547" width="10.8984375" style="1" bestFit="1" customWidth="1"/>
    <col min="2548" max="2548" width="18" style="1" customWidth="1"/>
    <col min="2549" max="2550" width="10.8984375" style="1" customWidth="1"/>
    <col min="2551" max="2551" width="9" style="1"/>
    <col min="2552" max="2552" width="22.09765625" style="1" bestFit="1" customWidth="1"/>
    <col min="2553" max="2554" width="10.8984375" style="1" customWidth="1"/>
    <col min="2555" max="2555" width="8.09765625" style="1" customWidth="1"/>
    <col min="2556" max="2556" width="15.09765625" style="1" customWidth="1"/>
    <col min="2557" max="2558" width="10.8984375" style="1" customWidth="1"/>
    <col min="2559" max="2571" width="15.09765625" style="1" customWidth="1"/>
    <col min="2572" max="2800" width="9" style="1"/>
    <col min="2801" max="2801" width="18" style="1" customWidth="1"/>
    <col min="2802" max="2802" width="10.8984375" style="1" customWidth="1"/>
    <col min="2803" max="2803" width="10.8984375" style="1" bestFit="1" customWidth="1"/>
    <col min="2804" max="2804" width="18" style="1" customWidth="1"/>
    <col min="2805" max="2806" width="10.8984375" style="1" customWidth="1"/>
    <col min="2807" max="2807" width="9" style="1"/>
    <col min="2808" max="2808" width="22.09765625" style="1" bestFit="1" customWidth="1"/>
    <col min="2809" max="2810" width="10.8984375" style="1" customWidth="1"/>
    <col min="2811" max="2811" width="8.09765625" style="1" customWidth="1"/>
    <col min="2812" max="2812" width="15.09765625" style="1" customWidth="1"/>
    <col min="2813" max="2814" width="10.8984375" style="1" customWidth="1"/>
    <col min="2815" max="2827" width="15.09765625" style="1" customWidth="1"/>
    <col min="2828" max="3056" width="9" style="1"/>
    <col min="3057" max="3057" width="18" style="1" customWidth="1"/>
    <col min="3058" max="3058" width="10.8984375" style="1" customWidth="1"/>
    <col min="3059" max="3059" width="10.8984375" style="1" bestFit="1" customWidth="1"/>
    <col min="3060" max="3060" width="18" style="1" customWidth="1"/>
    <col min="3061" max="3062" width="10.8984375" style="1" customWidth="1"/>
    <col min="3063" max="3063" width="9" style="1"/>
    <col min="3064" max="3064" width="22.09765625" style="1" bestFit="1" customWidth="1"/>
    <col min="3065" max="3066" width="10.8984375" style="1" customWidth="1"/>
    <col min="3067" max="3067" width="8.09765625" style="1" customWidth="1"/>
    <col min="3068" max="3068" width="15.09765625" style="1" customWidth="1"/>
    <col min="3069" max="3070" width="10.8984375" style="1" customWidth="1"/>
    <col min="3071" max="3083" width="15.09765625" style="1" customWidth="1"/>
    <col min="3084" max="3312" width="9" style="1"/>
    <col min="3313" max="3313" width="18" style="1" customWidth="1"/>
    <col min="3314" max="3314" width="10.8984375" style="1" customWidth="1"/>
    <col min="3315" max="3315" width="10.8984375" style="1" bestFit="1" customWidth="1"/>
    <col min="3316" max="3316" width="18" style="1" customWidth="1"/>
    <col min="3317" max="3318" width="10.8984375" style="1" customWidth="1"/>
    <col min="3319" max="3319" width="9" style="1"/>
    <col min="3320" max="3320" width="22.09765625" style="1" bestFit="1" customWidth="1"/>
    <col min="3321" max="3322" width="10.8984375" style="1" customWidth="1"/>
    <col min="3323" max="3323" width="8.09765625" style="1" customWidth="1"/>
    <col min="3324" max="3324" width="15.09765625" style="1" customWidth="1"/>
    <col min="3325" max="3326" width="10.8984375" style="1" customWidth="1"/>
    <col min="3327" max="3339" width="15.09765625" style="1" customWidth="1"/>
    <col min="3340" max="3568" width="9" style="1"/>
    <col min="3569" max="3569" width="18" style="1" customWidth="1"/>
    <col min="3570" max="3570" width="10.8984375" style="1" customWidth="1"/>
    <col min="3571" max="3571" width="10.8984375" style="1" bestFit="1" customWidth="1"/>
    <col min="3572" max="3572" width="18" style="1" customWidth="1"/>
    <col min="3573" max="3574" width="10.8984375" style="1" customWidth="1"/>
    <col min="3575" max="3575" width="9" style="1"/>
    <col min="3576" max="3576" width="22.09765625" style="1" bestFit="1" customWidth="1"/>
    <col min="3577" max="3578" width="10.8984375" style="1" customWidth="1"/>
    <col min="3579" max="3579" width="8.09765625" style="1" customWidth="1"/>
    <col min="3580" max="3580" width="15.09765625" style="1" customWidth="1"/>
    <col min="3581" max="3582" width="10.8984375" style="1" customWidth="1"/>
    <col min="3583" max="3595" width="15.09765625" style="1" customWidth="1"/>
    <col min="3596" max="3824" width="9" style="1"/>
    <col min="3825" max="3825" width="18" style="1" customWidth="1"/>
    <col min="3826" max="3826" width="10.8984375" style="1" customWidth="1"/>
    <col min="3827" max="3827" width="10.8984375" style="1" bestFit="1" customWidth="1"/>
    <col min="3828" max="3828" width="18" style="1" customWidth="1"/>
    <col min="3829" max="3830" width="10.8984375" style="1" customWidth="1"/>
    <col min="3831" max="3831" width="9" style="1"/>
    <col min="3832" max="3832" width="22.09765625" style="1" bestFit="1" customWidth="1"/>
    <col min="3833" max="3834" width="10.8984375" style="1" customWidth="1"/>
    <col min="3835" max="3835" width="8.09765625" style="1" customWidth="1"/>
    <col min="3836" max="3836" width="15.09765625" style="1" customWidth="1"/>
    <col min="3837" max="3838" width="10.8984375" style="1" customWidth="1"/>
    <col min="3839" max="3851" width="15.09765625" style="1" customWidth="1"/>
    <col min="3852" max="4080" width="9" style="1"/>
    <col min="4081" max="4081" width="18" style="1" customWidth="1"/>
    <col min="4082" max="4082" width="10.8984375" style="1" customWidth="1"/>
    <col min="4083" max="4083" width="10.8984375" style="1" bestFit="1" customWidth="1"/>
    <col min="4084" max="4084" width="18" style="1" customWidth="1"/>
    <col min="4085" max="4086" width="10.8984375" style="1" customWidth="1"/>
    <col min="4087" max="4087" width="9" style="1"/>
    <col min="4088" max="4088" width="22.09765625" style="1" bestFit="1" customWidth="1"/>
    <col min="4089" max="4090" width="10.8984375" style="1" customWidth="1"/>
    <col min="4091" max="4091" width="8.09765625" style="1" customWidth="1"/>
    <col min="4092" max="4092" width="15.09765625" style="1" customWidth="1"/>
    <col min="4093" max="4094" width="10.8984375" style="1" customWidth="1"/>
    <col min="4095" max="4107" width="15.09765625" style="1" customWidth="1"/>
    <col min="4108" max="4336" width="9" style="1"/>
    <col min="4337" max="4337" width="18" style="1" customWidth="1"/>
    <col min="4338" max="4338" width="10.8984375" style="1" customWidth="1"/>
    <col min="4339" max="4339" width="10.8984375" style="1" bestFit="1" customWidth="1"/>
    <col min="4340" max="4340" width="18" style="1" customWidth="1"/>
    <col min="4341" max="4342" width="10.8984375" style="1" customWidth="1"/>
    <col min="4343" max="4343" width="9" style="1"/>
    <col min="4344" max="4344" width="22.09765625" style="1" bestFit="1" customWidth="1"/>
    <col min="4345" max="4346" width="10.8984375" style="1" customWidth="1"/>
    <col min="4347" max="4347" width="8.09765625" style="1" customWidth="1"/>
    <col min="4348" max="4348" width="15.09765625" style="1" customWidth="1"/>
    <col min="4349" max="4350" width="10.8984375" style="1" customWidth="1"/>
    <col min="4351" max="4363" width="15.09765625" style="1" customWidth="1"/>
    <col min="4364" max="4592" width="9" style="1"/>
    <col min="4593" max="4593" width="18" style="1" customWidth="1"/>
    <col min="4594" max="4594" width="10.8984375" style="1" customWidth="1"/>
    <col min="4595" max="4595" width="10.8984375" style="1" bestFit="1" customWidth="1"/>
    <col min="4596" max="4596" width="18" style="1" customWidth="1"/>
    <col min="4597" max="4598" width="10.8984375" style="1" customWidth="1"/>
    <col min="4599" max="4599" width="9" style="1"/>
    <col min="4600" max="4600" width="22.09765625" style="1" bestFit="1" customWidth="1"/>
    <col min="4601" max="4602" width="10.8984375" style="1" customWidth="1"/>
    <col min="4603" max="4603" width="8.09765625" style="1" customWidth="1"/>
    <col min="4604" max="4604" width="15.09765625" style="1" customWidth="1"/>
    <col min="4605" max="4606" width="10.8984375" style="1" customWidth="1"/>
    <col min="4607" max="4619" width="15.09765625" style="1" customWidth="1"/>
    <col min="4620" max="4848" width="9" style="1"/>
    <col min="4849" max="4849" width="18" style="1" customWidth="1"/>
    <col min="4850" max="4850" width="10.8984375" style="1" customWidth="1"/>
    <col min="4851" max="4851" width="10.8984375" style="1" bestFit="1" customWidth="1"/>
    <col min="4852" max="4852" width="18" style="1" customWidth="1"/>
    <col min="4853" max="4854" width="10.8984375" style="1" customWidth="1"/>
    <col min="4855" max="4855" width="9" style="1"/>
    <col min="4856" max="4856" width="22.09765625" style="1" bestFit="1" customWidth="1"/>
    <col min="4857" max="4858" width="10.8984375" style="1" customWidth="1"/>
    <col min="4859" max="4859" width="8.09765625" style="1" customWidth="1"/>
    <col min="4860" max="4860" width="15.09765625" style="1" customWidth="1"/>
    <col min="4861" max="4862" width="10.8984375" style="1" customWidth="1"/>
    <col min="4863" max="4875" width="15.09765625" style="1" customWidth="1"/>
    <col min="4876" max="5104" width="9" style="1"/>
    <col min="5105" max="5105" width="18" style="1" customWidth="1"/>
    <col min="5106" max="5106" width="10.8984375" style="1" customWidth="1"/>
    <col min="5107" max="5107" width="10.8984375" style="1" bestFit="1" customWidth="1"/>
    <col min="5108" max="5108" width="18" style="1" customWidth="1"/>
    <col min="5109" max="5110" width="10.8984375" style="1" customWidth="1"/>
    <col min="5111" max="5111" width="9" style="1"/>
    <col min="5112" max="5112" width="22.09765625" style="1" bestFit="1" customWidth="1"/>
    <col min="5113" max="5114" width="10.8984375" style="1" customWidth="1"/>
    <col min="5115" max="5115" width="8.09765625" style="1" customWidth="1"/>
    <col min="5116" max="5116" width="15.09765625" style="1" customWidth="1"/>
    <col min="5117" max="5118" width="10.8984375" style="1" customWidth="1"/>
    <col min="5119" max="5131" width="15.09765625" style="1" customWidth="1"/>
    <col min="5132" max="5360" width="9" style="1"/>
    <col min="5361" max="5361" width="18" style="1" customWidth="1"/>
    <col min="5362" max="5362" width="10.8984375" style="1" customWidth="1"/>
    <col min="5363" max="5363" width="10.8984375" style="1" bestFit="1" customWidth="1"/>
    <col min="5364" max="5364" width="18" style="1" customWidth="1"/>
    <col min="5365" max="5366" width="10.8984375" style="1" customWidth="1"/>
    <col min="5367" max="5367" width="9" style="1"/>
    <col min="5368" max="5368" width="22.09765625" style="1" bestFit="1" customWidth="1"/>
    <col min="5369" max="5370" width="10.8984375" style="1" customWidth="1"/>
    <col min="5371" max="5371" width="8.09765625" style="1" customWidth="1"/>
    <col min="5372" max="5372" width="15.09765625" style="1" customWidth="1"/>
    <col min="5373" max="5374" width="10.8984375" style="1" customWidth="1"/>
    <col min="5375" max="5387" width="15.09765625" style="1" customWidth="1"/>
    <col min="5388" max="5616" width="9" style="1"/>
    <col min="5617" max="5617" width="18" style="1" customWidth="1"/>
    <col min="5618" max="5618" width="10.8984375" style="1" customWidth="1"/>
    <col min="5619" max="5619" width="10.8984375" style="1" bestFit="1" customWidth="1"/>
    <col min="5620" max="5620" width="18" style="1" customWidth="1"/>
    <col min="5621" max="5622" width="10.8984375" style="1" customWidth="1"/>
    <col min="5623" max="5623" width="9" style="1"/>
    <col min="5624" max="5624" width="22.09765625" style="1" bestFit="1" customWidth="1"/>
    <col min="5625" max="5626" width="10.8984375" style="1" customWidth="1"/>
    <col min="5627" max="5627" width="8.09765625" style="1" customWidth="1"/>
    <col min="5628" max="5628" width="15.09765625" style="1" customWidth="1"/>
    <col min="5629" max="5630" width="10.8984375" style="1" customWidth="1"/>
    <col min="5631" max="5643" width="15.09765625" style="1" customWidth="1"/>
    <col min="5644" max="5872" width="9" style="1"/>
    <col min="5873" max="5873" width="18" style="1" customWidth="1"/>
    <col min="5874" max="5874" width="10.8984375" style="1" customWidth="1"/>
    <col min="5875" max="5875" width="10.8984375" style="1" bestFit="1" customWidth="1"/>
    <col min="5876" max="5876" width="18" style="1" customWidth="1"/>
    <col min="5877" max="5878" width="10.8984375" style="1" customWidth="1"/>
    <col min="5879" max="5879" width="9" style="1"/>
    <col min="5880" max="5880" width="22.09765625" style="1" bestFit="1" customWidth="1"/>
    <col min="5881" max="5882" width="10.8984375" style="1" customWidth="1"/>
    <col min="5883" max="5883" width="8.09765625" style="1" customWidth="1"/>
    <col min="5884" max="5884" width="15.09765625" style="1" customWidth="1"/>
    <col min="5885" max="5886" width="10.8984375" style="1" customWidth="1"/>
    <col min="5887" max="5899" width="15.09765625" style="1" customWidth="1"/>
    <col min="5900" max="6128" width="9" style="1"/>
    <col min="6129" max="6129" width="18" style="1" customWidth="1"/>
    <col min="6130" max="6130" width="10.8984375" style="1" customWidth="1"/>
    <col min="6131" max="6131" width="10.8984375" style="1" bestFit="1" customWidth="1"/>
    <col min="6132" max="6132" width="18" style="1" customWidth="1"/>
    <col min="6133" max="6134" width="10.8984375" style="1" customWidth="1"/>
    <col min="6135" max="6135" width="9" style="1"/>
    <col min="6136" max="6136" width="22.09765625" style="1" bestFit="1" customWidth="1"/>
    <col min="6137" max="6138" width="10.8984375" style="1" customWidth="1"/>
    <col min="6139" max="6139" width="8.09765625" style="1" customWidth="1"/>
    <col min="6140" max="6140" width="15.09765625" style="1" customWidth="1"/>
    <col min="6141" max="6142" width="10.8984375" style="1" customWidth="1"/>
    <col min="6143" max="6155" width="15.09765625" style="1" customWidth="1"/>
    <col min="6156" max="6384" width="9" style="1"/>
    <col min="6385" max="6385" width="18" style="1" customWidth="1"/>
    <col min="6386" max="6386" width="10.8984375" style="1" customWidth="1"/>
    <col min="6387" max="6387" width="10.8984375" style="1" bestFit="1" customWidth="1"/>
    <col min="6388" max="6388" width="18" style="1" customWidth="1"/>
    <col min="6389" max="6390" width="10.8984375" style="1" customWidth="1"/>
    <col min="6391" max="6391" width="9" style="1"/>
    <col min="6392" max="6392" width="22.09765625" style="1" bestFit="1" customWidth="1"/>
    <col min="6393" max="6394" width="10.8984375" style="1" customWidth="1"/>
    <col min="6395" max="6395" width="8.09765625" style="1" customWidth="1"/>
    <col min="6396" max="6396" width="15.09765625" style="1" customWidth="1"/>
    <col min="6397" max="6398" width="10.8984375" style="1" customWidth="1"/>
    <col min="6399" max="6411" width="15.09765625" style="1" customWidth="1"/>
    <col min="6412" max="6640" width="9" style="1"/>
    <col min="6641" max="6641" width="18" style="1" customWidth="1"/>
    <col min="6642" max="6642" width="10.8984375" style="1" customWidth="1"/>
    <col min="6643" max="6643" width="10.8984375" style="1" bestFit="1" customWidth="1"/>
    <col min="6644" max="6644" width="18" style="1" customWidth="1"/>
    <col min="6645" max="6646" width="10.8984375" style="1" customWidth="1"/>
    <col min="6647" max="6647" width="9" style="1"/>
    <col min="6648" max="6648" width="22.09765625" style="1" bestFit="1" customWidth="1"/>
    <col min="6649" max="6650" width="10.8984375" style="1" customWidth="1"/>
    <col min="6651" max="6651" width="8.09765625" style="1" customWidth="1"/>
    <col min="6652" max="6652" width="15.09765625" style="1" customWidth="1"/>
    <col min="6653" max="6654" width="10.8984375" style="1" customWidth="1"/>
    <col min="6655" max="6667" width="15.09765625" style="1" customWidth="1"/>
    <col min="6668" max="6896" width="9" style="1"/>
    <col min="6897" max="6897" width="18" style="1" customWidth="1"/>
    <col min="6898" max="6898" width="10.8984375" style="1" customWidth="1"/>
    <col min="6899" max="6899" width="10.8984375" style="1" bestFit="1" customWidth="1"/>
    <col min="6900" max="6900" width="18" style="1" customWidth="1"/>
    <col min="6901" max="6902" width="10.8984375" style="1" customWidth="1"/>
    <col min="6903" max="6903" width="9" style="1"/>
    <col min="6904" max="6904" width="22.09765625" style="1" bestFit="1" customWidth="1"/>
    <col min="6905" max="6906" width="10.8984375" style="1" customWidth="1"/>
    <col min="6907" max="6907" width="8.09765625" style="1" customWidth="1"/>
    <col min="6908" max="6908" width="15.09765625" style="1" customWidth="1"/>
    <col min="6909" max="6910" width="10.8984375" style="1" customWidth="1"/>
    <col min="6911" max="6923" width="15.09765625" style="1" customWidth="1"/>
    <col min="6924" max="7152" width="9" style="1"/>
    <col min="7153" max="7153" width="18" style="1" customWidth="1"/>
    <col min="7154" max="7154" width="10.8984375" style="1" customWidth="1"/>
    <col min="7155" max="7155" width="10.8984375" style="1" bestFit="1" customWidth="1"/>
    <col min="7156" max="7156" width="18" style="1" customWidth="1"/>
    <col min="7157" max="7158" width="10.8984375" style="1" customWidth="1"/>
    <col min="7159" max="7159" width="9" style="1"/>
    <col min="7160" max="7160" width="22.09765625" style="1" bestFit="1" customWidth="1"/>
    <col min="7161" max="7162" width="10.8984375" style="1" customWidth="1"/>
    <col min="7163" max="7163" width="8.09765625" style="1" customWidth="1"/>
    <col min="7164" max="7164" width="15.09765625" style="1" customWidth="1"/>
    <col min="7165" max="7166" width="10.8984375" style="1" customWidth="1"/>
    <col min="7167" max="7179" width="15.09765625" style="1" customWidth="1"/>
    <col min="7180" max="7408" width="9" style="1"/>
    <col min="7409" max="7409" width="18" style="1" customWidth="1"/>
    <col min="7410" max="7410" width="10.8984375" style="1" customWidth="1"/>
    <col min="7411" max="7411" width="10.8984375" style="1" bestFit="1" customWidth="1"/>
    <col min="7412" max="7412" width="18" style="1" customWidth="1"/>
    <col min="7413" max="7414" width="10.8984375" style="1" customWidth="1"/>
    <col min="7415" max="7415" width="9" style="1"/>
    <col min="7416" max="7416" width="22.09765625" style="1" bestFit="1" customWidth="1"/>
    <col min="7417" max="7418" width="10.8984375" style="1" customWidth="1"/>
    <col min="7419" max="7419" width="8.09765625" style="1" customWidth="1"/>
    <col min="7420" max="7420" width="15.09765625" style="1" customWidth="1"/>
    <col min="7421" max="7422" width="10.8984375" style="1" customWidth="1"/>
    <col min="7423" max="7435" width="15.09765625" style="1" customWidth="1"/>
    <col min="7436" max="7664" width="9" style="1"/>
    <col min="7665" max="7665" width="18" style="1" customWidth="1"/>
    <col min="7666" max="7666" width="10.8984375" style="1" customWidth="1"/>
    <col min="7667" max="7667" width="10.8984375" style="1" bestFit="1" customWidth="1"/>
    <col min="7668" max="7668" width="18" style="1" customWidth="1"/>
    <col min="7669" max="7670" width="10.8984375" style="1" customWidth="1"/>
    <col min="7671" max="7671" width="9" style="1"/>
    <col min="7672" max="7672" width="22.09765625" style="1" bestFit="1" customWidth="1"/>
    <col min="7673" max="7674" width="10.8984375" style="1" customWidth="1"/>
    <col min="7675" max="7675" width="8.09765625" style="1" customWidth="1"/>
    <col min="7676" max="7676" width="15.09765625" style="1" customWidth="1"/>
    <col min="7677" max="7678" width="10.8984375" style="1" customWidth="1"/>
    <col min="7679" max="7691" width="15.09765625" style="1" customWidth="1"/>
    <col min="7692" max="7920" width="9" style="1"/>
    <col min="7921" max="7921" width="18" style="1" customWidth="1"/>
    <col min="7922" max="7922" width="10.8984375" style="1" customWidth="1"/>
    <col min="7923" max="7923" width="10.8984375" style="1" bestFit="1" customWidth="1"/>
    <col min="7924" max="7924" width="18" style="1" customWidth="1"/>
    <col min="7925" max="7926" width="10.8984375" style="1" customWidth="1"/>
    <col min="7927" max="7927" width="9" style="1"/>
    <col min="7928" max="7928" width="22.09765625" style="1" bestFit="1" customWidth="1"/>
    <col min="7929" max="7930" width="10.8984375" style="1" customWidth="1"/>
    <col min="7931" max="7931" width="8.09765625" style="1" customWidth="1"/>
    <col min="7932" max="7932" width="15.09765625" style="1" customWidth="1"/>
    <col min="7933" max="7934" width="10.8984375" style="1" customWidth="1"/>
    <col min="7935" max="7947" width="15.09765625" style="1" customWidth="1"/>
    <col min="7948" max="8176" width="9" style="1"/>
    <col min="8177" max="8177" width="18" style="1" customWidth="1"/>
    <col min="8178" max="8178" width="10.8984375" style="1" customWidth="1"/>
    <col min="8179" max="8179" width="10.8984375" style="1" bestFit="1" customWidth="1"/>
    <col min="8180" max="8180" width="18" style="1" customWidth="1"/>
    <col min="8181" max="8182" width="10.8984375" style="1" customWidth="1"/>
    <col min="8183" max="8183" width="9" style="1"/>
    <col min="8184" max="8184" width="22.09765625" style="1" bestFit="1" customWidth="1"/>
    <col min="8185" max="8186" width="10.8984375" style="1" customWidth="1"/>
    <col min="8187" max="8187" width="8.09765625" style="1" customWidth="1"/>
    <col min="8188" max="8188" width="15.09765625" style="1" customWidth="1"/>
    <col min="8189" max="8190" width="10.8984375" style="1" customWidth="1"/>
    <col min="8191" max="8203" width="15.09765625" style="1" customWidth="1"/>
    <col min="8204" max="8432" width="9" style="1"/>
    <col min="8433" max="8433" width="18" style="1" customWidth="1"/>
    <col min="8434" max="8434" width="10.8984375" style="1" customWidth="1"/>
    <col min="8435" max="8435" width="10.8984375" style="1" bestFit="1" customWidth="1"/>
    <col min="8436" max="8436" width="18" style="1" customWidth="1"/>
    <col min="8437" max="8438" width="10.8984375" style="1" customWidth="1"/>
    <col min="8439" max="8439" width="9" style="1"/>
    <col min="8440" max="8440" width="22.09765625" style="1" bestFit="1" customWidth="1"/>
    <col min="8441" max="8442" width="10.8984375" style="1" customWidth="1"/>
    <col min="8443" max="8443" width="8.09765625" style="1" customWidth="1"/>
    <col min="8444" max="8444" width="15.09765625" style="1" customWidth="1"/>
    <col min="8445" max="8446" width="10.8984375" style="1" customWidth="1"/>
    <col min="8447" max="8459" width="15.09765625" style="1" customWidth="1"/>
    <col min="8460" max="8688" width="9" style="1"/>
    <col min="8689" max="8689" width="18" style="1" customWidth="1"/>
    <col min="8690" max="8690" width="10.8984375" style="1" customWidth="1"/>
    <col min="8691" max="8691" width="10.8984375" style="1" bestFit="1" customWidth="1"/>
    <col min="8692" max="8692" width="18" style="1" customWidth="1"/>
    <col min="8693" max="8694" width="10.8984375" style="1" customWidth="1"/>
    <col min="8695" max="8695" width="9" style="1"/>
    <col min="8696" max="8696" width="22.09765625" style="1" bestFit="1" customWidth="1"/>
    <col min="8697" max="8698" width="10.8984375" style="1" customWidth="1"/>
    <col min="8699" max="8699" width="8.09765625" style="1" customWidth="1"/>
    <col min="8700" max="8700" width="15.09765625" style="1" customWidth="1"/>
    <col min="8701" max="8702" width="10.8984375" style="1" customWidth="1"/>
    <col min="8703" max="8715" width="15.09765625" style="1" customWidth="1"/>
    <col min="8716" max="8944" width="9" style="1"/>
    <col min="8945" max="8945" width="18" style="1" customWidth="1"/>
    <col min="8946" max="8946" width="10.8984375" style="1" customWidth="1"/>
    <col min="8947" max="8947" width="10.8984375" style="1" bestFit="1" customWidth="1"/>
    <col min="8948" max="8948" width="18" style="1" customWidth="1"/>
    <col min="8949" max="8950" width="10.8984375" style="1" customWidth="1"/>
    <col min="8951" max="8951" width="9" style="1"/>
    <col min="8952" max="8952" width="22.09765625" style="1" bestFit="1" customWidth="1"/>
    <col min="8953" max="8954" width="10.8984375" style="1" customWidth="1"/>
    <col min="8955" max="8955" width="8.09765625" style="1" customWidth="1"/>
    <col min="8956" max="8956" width="15.09765625" style="1" customWidth="1"/>
    <col min="8957" max="8958" width="10.8984375" style="1" customWidth="1"/>
    <col min="8959" max="8971" width="15.09765625" style="1" customWidth="1"/>
    <col min="8972" max="9200" width="9" style="1"/>
    <col min="9201" max="9201" width="18" style="1" customWidth="1"/>
    <col min="9202" max="9202" width="10.8984375" style="1" customWidth="1"/>
    <col min="9203" max="9203" width="10.8984375" style="1" bestFit="1" customWidth="1"/>
    <col min="9204" max="9204" width="18" style="1" customWidth="1"/>
    <col min="9205" max="9206" width="10.8984375" style="1" customWidth="1"/>
    <col min="9207" max="9207" width="9" style="1"/>
    <col min="9208" max="9208" width="22.09765625" style="1" bestFit="1" customWidth="1"/>
    <col min="9209" max="9210" width="10.8984375" style="1" customWidth="1"/>
    <col min="9211" max="9211" width="8.09765625" style="1" customWidth="1"/>
    <col min="9212" max="9212" width="15.09765625" style="1" customWidth="1"/>
    <col min="9213" max="9214" width="10.8984375" style="1" customWidth="1"/>
    <col min="9215" max="9227" width="15.09765625" style="1" customWidth="1"/>
    <col min="9228" max="9456" width="9" style="1"/>
    <col min="9457" max="9457" width="18" style="1" customWidth="1"/>
    <col min="9458" max="9458" width="10.8984375" style="1" customWidth="1"/>
    <col min="9459" max="9459" width="10.8984375" style="1" bestFit="1" customWidth="1"/>
    <col min="9460" max="9460" width="18" style="1" customWidth="1"/>
    <col min="9461" max="9462" width="10.8984375" style="1" customWidth="1"/>
    <col min="9463" max="9463" width="9" style="1"/>
    <col min="9464" max="9464" width="22.09765625" style="1" bestFit="1" customWidth="1"/>
    <col min="9465" max="9466" width="10.8984375" style="1" customWidth="1"/>
    <col min="9467" max="9467" width="8.09765625" style="1" customWidth="1"/>
    <col min="9468" max="9468" width="15.09765625" style="1" customWidth="1"/>
    <col min="9469" max="9470" width="10.8984375" style="1" customWidth="1"/>
    <col min="9471" max="9483" width="15.09765625" style="1" customWidth="1"/>
    <col min="9484" max="9712" width="9" style="1"/>
    <col min="9713" max="9713" width="18" style="1" customWidth="1"/>
    <col min="9714" max="9714" width="10.8984375" style="1" customWidth="1"/>
    <col min="9715" max="9715" width="10.8984375" style="1" bestFit="1" customWidth="1"/>
    <col min="9716" max="9716" width="18" style="1" customWidth="1"/>
    <col min="9717" max="9718" width="10.8984375" style="1" customWidth="1"/>
    <col min="9719" max="9719" width="9" style="1"/>
    <col min="9720" max="9720" width="22.09765625" style="1" bestFit="1" customWidth="1"/>
    <col min="9721" max="9722" width="10.8984375" style="1" customWidth="1"/>
    <col min="9723" max="9723" width="8.09765625" style="1" customWidth="1"/>
    <col min="9724" max="9724" width="15.09765625" style="1" customWidth="1"/>
    <col min="9725" max="9726" width="10.8984375" style="1" customWidth="1"/>
    <col min="9727" max="9739" width="15.09765625" style="1" customWidth="1"/>
    <col min="9740" max="9968" width="9" style="1"/>
    <col min="9969" max="9969" width="18" style="1" customWidth="1"/>
    <col min="9970" max="9970" width="10.8984375" style="1" customWidth="1"/>
    <col min="9971" max="9971" width="10.8984375" style="1" bestFit="1" customWidth="1"/>
    <col min="9972" max="9972" width="18" style="1" customWidth="1"/>
    <col min="9973" max="9974" width="10.8984375" style="1" customWidth="1"/>
    <col min="9975" max="9975" width="9" style="1"/>
    <col min="9976" max="9976" width="22.09765625" style="1" bestFit="1" customWidth="1"/>
    <col min="9977" max="9978" width="10.8984375" style="1" customWidth="1"/>
    <col min="9979" max="9979" width="8.09765625" style="1" customWidth="1"/>
    <col min="9980" max="9980" width="15.09765625" style="1" customWidth="1"/>
    <col min="9981" max="9982" width="10.8984375" style="1" customWidth="1"/>
    <col min="9983" max="9995" width="15.09765625" style="1" customWidth="1"/>
    <col min="9996" max="10224" width="9" style="1"/>
    <col min="10225" max="10225" width="18" style="1" customWidth="1"/>
    <col min="10226" max="10226" width="10.8984375" style="1" customWidth="1"/>
    <col min="10227" max="10227" width="10.8984375" style="1" bestFit="1" customWidth="1"/>
    <col min="10228" max="10228" width="18" style="1" customWidth="1"/>
    <col min="10229" max="10230" width="10.8984375" style="1" customWidth="1"/>
    <col min="10231" max="10231" width="9" style="1"/>
    <col min="10232" max="10232" width="22.09765625" style="1" bestFit="1" customWidth="1"/>
    <col min="10233" max="10234" width="10.8984375" style="1" customWidth="1"/>
    <col min="10235" max="10235" width="8.09765625" style="1" customWidth="1"/>
    <col min="10236" max="10236" width="15.09765625" style="1" customWidth="1"/>
    <col min="10237" max="10238" width="10.8984375" style="1" customWidth="1"/>
    <col min="10239" max="10251" width="15.09765625" style="1" customWidth="1"/>
    <col min="10252" max="10480" width="9" style="1"/>
    <col min="10481" max="10481" width="18" style="1" customWidth="1"/>
    <col min="10482" max="10482" width="10.8984375" style="1" customWidth="1"/>
    <col min="10483" max="10483" width="10.8984375" style="1" bestFit="1" customWidth="1"/>
    <col min="10484" max="10484" width="18" style="1" customWidth="1"/>
    <col min="10485" max="10486" width="10.8984375" style="1" customWidth="1"/>
    <col min="10487" max="10487" width="9" style="1"/>
    <col min="10488" max="10488" width="22.09765625" style="1" bestFit="1" customWidth="1"/>
    <col min="10489" max="10490" width="10.8984375" style="1" customWidth="1"/>
    <col min="10491" max="10491" width="8.09765625" style="1" customWidth="1"/>
    <col min="10492" max="10492" width="15.09765625" style="1" customWidth="1"/>
    <col min="10493" max="10494" width="10.8984375" style="1" customWidth="1"/>
    <col min="10495" max="10507" width="15.09765625" style="1" customWidth="1"/>
    <col min="10508" max="10736" width="9" style="1"/>
    <col min="10737" max="10737" width="18" style="1" customWidth="1"/>
    <col min="10738" max="10738" width="10.8984375" style="1" customWidth="1"/>
    <col min="10739" max="10739" width="10.8984375" style="1" bestFit="1" customWidth="1"/>
    <col min="10740" max="10740" width="18" style="1" customWidth="1"/>
    <col min="10741" max="10742" width="10.8984375" style="1" customWidth="1"/>
    <col min="10743" max="10743" width="9" style="1"/>
    <col min="10744" max="10744" width="22.09765625" style="1" bestFit="1" customWidth="1"/>
    <col min="10745" max="10746" width="10.8984375" style="1" customWidth="1"/>
    <col min="10747" max="10747" width="8.09765625" style="1" customWidth="1"/>
    <col min="10748" max="10748" width="15.09765625" style="1" customWidth="1"/>
    <col min="10749" max="10750" width="10.8984375" style="1" customWidth="1"/>
    <col min="10751" max="10763" width="15.09765625" style="1" customWidth="1"/>
    <col min="10764" max="10992" width="9" style="1"/>
    <col min="10993" max="10993" width="18" style="1" customWidth="1"/>
    <col min="10994" max="10994" width="10.8984375" style="1" customWidth="1"/>
    <col min="10995" max="10995" width="10.8984375" style="1" bestFit="1" customWidth="1"/>
    <col min="10996" max="10996" width="18" style="1" customWidth="1"/>
    <col min="10997" max="10998" width="10.8984375" style="1" customWidth="1"/>
    <col min="10999" max="10999" width="9" style="1"/>
    <col min="11000" max="11000" width="22.09765625" style="1" bestFit="1" customWidth="1"/>
    <col min="11001" max="11002" width="10.8984375" style="1" customWidth="1"/>
    <col min="11003" max="11003" width="8.09765625" style="1" customWidth="1"/>
    <col min="11004" max="11004" width="15.09765625" style="1" customWidth="1"/>
    <col min="11005" max="11006" width="10.8984375" style="1" customWidth="1"/>
    <col min="11007" max="11019" width="15.09765625" style="1" customWidth="1"/>
    <col min="11020" max="11248" width="9" style="1"/>
    <col min="11249" max="11249" width="18" style="1" customWidth="1"/>
    <col min="11250" max="11250" width="10.8984375" style="1" customWidth="1"/>
    <col min="11251" max="11251" width="10.8984375" style="1" bestFit="1" customWidth="1"/>
    <col min="11252" max="11252" width="18" style="1" customWidth="1"/>
    <col min="11253" max="11254" width="10.8984375" style="1" customWidth="1"/>
    <col min="11255" max="11255" width="9" style="1"/>
    <col min="11256" max="11256" width="22.09765625" style="1" bestFit="1" customWidth="1"/>
    <col min="11257" max="11258" width="10.8984375" style="1" customWidth="1"/>
    <col min="11259" max="11259" width="8.09765625" style="1" customWidth="1"/>
    <col min="11260" max="11260" width="15.09765625" style="1" customWidth="1"/>
    <col min="11261" max="11262" width="10.8984375" style="1" customWidth="1"/>
    <col min="11263" max="11275" width="15.09765625" style="1" customWidth="1"/>
    <col min="11276" max="11504" width="9" style="1"/>
    <col min="11505" max="11505" width="18" style="1" customWidth="1"/>
    <col min="11506" max="11506" width="10.8984375" style="1" customWidth="1"/>
    <col min="11507" max="11507" width="10.8984375" style="1" bestFit="1" customWidth="1"/>
    <col min="11508" max="11508" width="18" style="1" customWidth="1"/>
    <col min="11509" max="11510" width="10.8984375" style="1" customWidth="1"/>
    <col min="11511" max="11511" width="9" style="1"/>
    <col min="11512" max="11512" width="22.09765625" style="1" bestFit="1" customWidth="1"/>
    <col min="11513" max="11514" width="10.8984375" style="1" customWidth="1"/>
    <col min="11515" max="11515" width="8.09765625" style="1" customWidth="1"/>
    <col min="11516" max="11516" width="15.09765625" style="1" customWidth="1"/>
    <col min="11517" max="11518" width="10.8984375" style="1" customWidth="1"/>
    <col min="11519" max="11531" width="15.09765625" style="1" customWidth="1"/>
    <col min="11532" max="11760" width="9" style="1"/>
    <col min="11761" max="11761" width="18" style="1" customWidth="1"/>
    <col min="11762" max="11762" width="10.8984375" style="1" customWidth="1"/>
    <col min="11763" max="11763" width="10.8984375" style="1" bestFit="1" customWidth="1"/>
    <col min="11764" max="11764" width="18" style="1" customWidth="1"/>
    <col min="11765" max="11766" width="10.8984375" style="1" customWidth="1"/>
    <col min="11767" max="11767" width="9" style="1"/>
    <col min="11768" max="11768" width="22.09765625" style="1" bestFit="1" customWidth="1"/>
    <col min="11769" max="11770" width="10.8984375" style="1" customWidth="1"/>
    <col min="11771" max="11771" width="8.09765625" style="1" customWidth="1"/>
    <col min="11772" max="11772" width="15.09765625" style="1" customWidth="1"/>
    <col min="11773" max="11774" width="10.8984375" style="1" customWidth="1"/>
    <col min="11775" max="11787" width="15.09765625" style="1" customWidth="1"/>
    <col min="11788" max="12016" width="9" style="1"/>
    <col min="12017" max="12017" width="18" style="1" customWidth="1"/>
    <col min="12018" max="12018" width="10.8984375" style="1" customWidth="1"/>
    <col min="12019" max="12019" width="10.8984375" style="1" bestFit="1" customWidth="1"/>
    <col min="12020" max="12020" width="18" style="1" customWidth="1"/>
    <col min="12021" max="12022" width="10.8984375" style="1" customWidth="1"/>
    <col min="12023" max="12023" width="9" style="1"/>
    <col min="12024" max="12024" width="22.09765625" style="1" bestFit="1" customWidth="1"/>
    <col min="12025" max="12026" width="10.8984375" style="1" customWidth="1"/>
    <col min="12027" max="12027" width="8.09765625" style="1" customWidth="1"/>
    <col min="12028" max="12028" width="15.09765625" style="1" customWidth="1"/>
    <col min="12029" max="12030" width="10.8984375" style="1" customWidth="1"/>
    <col min="12031" max="12043" width="15.09765625" style="1" customWidth="1"/>
    <col min="12044" max="12272" width="9" style="1"/>
    <col min="12273" max="12273" width="18" style="1" customWidth="1"/>
    <col min="12274" max="12274" width="10.8984375" style="1" customWidth="1"/>
    <col min="12275" max="12275" width="10.8984375" style="1" bestFit="1" customWidth="1"/>
    <col min="12276" max="12276" width="18" style="1" customWidth="1"/>
    <col min="12277" max="12278" width="10.8984375" style="1" customWidth="1"/>
    <col min="12279" max="12279" width="9" style="1"/>
    <col min="12280" max="12280" width="22.09765625" style="1" bestFit="1" customWidth="1"/>
    <col min="12281" max="12282" width="10.8984375" style="1" customWidth="1"/>
    <col min="12283" max="12283" width="8.09765625" style="1" customWidth="1"/>
    <col min="12284" max="12284" width="15.09765625" style="1" customWidth="1"/>
    <col min="12285" max="12286" width="10.8984375" style="1" customWidth="1"/>
    <col min="12287" max="12299" width="15.09765625" style="1" customWidth="1"/>
    <col min="12300" max="12528" width="9" style="1"/>
    <col min="12529" max="12529" width="18" style="1" customWidth="1"/>
    <col min="12530" max="12530" width="10.8984375" style="1" customWidth="1"/>
    <col min="12531" max="12531" width="10.8984375" style="1" bestFit="1" customWidth="1"/>
    <col min="12532" max="12532" width="18" style="1" customWidth="1"/>
    <col min="12533" max="12534" width="10.8984375" style="1" customWidth="1"/>
    <col min="12535" max="12535" width="9" style="1"/>
    <col min="12536" max="12536" width="22.09765625" style="1" bestFit="1" customWidth="1"/>
    <col min="12537" max="12538" width="10.8984375" style="1" customWidth="1"/>
    <col min="12539" max="12539" width="8.09765625" style="1" customWidth="1"/>
    <col min="12540" max="12540" width="15.09765625" style="1" customWidth="1"/>
    <col min="12541" max="12542" width="10.8984375" style="1" customWidth="1"/>
    <col min="12543" max="12555" width="15.09765625" style="1" customWidth="1"/>
    <col min="12556" max="12784" width="9" style="1"/>
    <col min="12785" max="12785" width="18" style="1" customWidth="1"/>
    <col min="12786" max="12786" width="10.8984375" style="1" customWidth="1"/>
    <col min="12787" max="12787" width="10.8984375" style="1" bestFit="1" customWidth="1"/>
    <col min="12788" max="12788" width="18" style="1" customWidth="1"/>
    <col min="12789" max="12790" width="10.8984375" style="1" customWidth="1"/>
    <col min="12791" max="12791" width="9" style="1"/>
    <col min="12792" max="12792" width="22.09765625" style="1" bestFit="1" customWidth="1"/>
    <col min="12793" max="12794" width="10.8984375" style="1" customWidth="1"/>
    <col min="12795" max="12795" width="8.09765625" style="1" customWidth="1"/>
    <col min="12796" max="12796" width="15.09765625" style="1" customWidth="1"/>
    <col min="12797" max="12798" width="10.8984375" style="1" customWidth="1"/>
    <col min="12799" max="12811" width="15.09765625" style="1" customWidth="1"/>
    <col min="12812" max="13040" width="9" style="1"/>
    <col min="13041" max="13041" width="18" style="1" customWidth="1"/>
    <col min="13042" max="13042" width="10.8984375" style="1" customWidth="1"/>
    <col min="13043" max="13043" width="10.8984375" style="1" bestFit="1" customWidth="1"/>
    <col min="13044" max="13044" width="18" style="1" customWidth="1"/>
    <col min="13045" max="13046" width="10.8984375" style="1" customWidth="1"/>
    <col min="13047" max="13047" width="9" style="1"/>
    <col min="13048" max="13048" width="22.09765625" style="1" bestFit="1" customWidth="1"/>
    <col min="13049" max="13050" width="10.8984375" style="1" customWidth="1"/>
    <col min="13051" max="13051" width="8.09765625" style="1" customWidth="1"/>
    <col min="13052" max="13052" width="15.09765625" style="1" customWidth="1"/>
    <col min="13053" max="13054" width="10.8984375" style="1" customWidth="1"/>
    <col min="13055" max="13067" width="15.09765625" style="1" customWidth="1"/>
    <col min="13068" max="13296" width="9" style="1"/>
    <col min="13297" max="13297" width="18" style="1" customWidth="1"/>
    <col min="13298" max="13298" width="10.8984375" style="1" customWidth="1"/>
    <col min="13299" max="13299" width="10.8984375" style="1" bestFit="1" customWidth="1"/>
    <col min="13300" max="13300" width="18" style="1" customWidth="1"/>
    <col min="13301" max="13302" width="10.8984375" style="1" customWidth="1"/>
    <col min="13303" max="13303" width="9" style="1"/>
    <col min="13304" max="13304" width="22.09765625" style="1" bestFit="1" customWidth="1"/>
    <col min="13305" max="13306" width="10.8984375" style="1" customWidth="1"/>
    <col min="13307" max="13307" width="8.09765625" style="1" customWidth="1"/>
    <col min="13308" max="13308" width="15.09765625" style="1" customWidth="1"/>
    <col min="13309" max="13310" width="10.8984375" style="1" customWidth="1"/>
    <col min="13311" max="13323" width="15.09765625" style="1" customWidth="1"/>
    <col min="13324" max="13552" width="9" style="1"/>
    <col min="13553" max="13553" width="18" style="1" customWidth="1"/>
    <col min="13554" max="13554" width="10.8984375" style="1" customWidth="1"/>
    <col min="13555" max="13555" width="10.8984375" style="1" bestFit="1" customWidth="1"/>
    <col min="13556" max="13556" width="18" style="1" customWidth="1"/>
    <col min="13557" max="13558" width="10.8984375" style="1" customWidth="1"/>
    <col min="13559" max="13559" width="9" style="1"/>
    <col min="13560" max="13560" width="22.09765625" style="1" bestFit="1" customWidth="1"/>
    <col min="13561" max="13562" width="10.8984375" style="1" customWidth="1"/>
    <col min="13563" max="13563" width="8.09765625" style="1" customWidth="1"/>
    <col min="13564" max="13564" width="15.09765625" style="1" customWidth="1"/>
    <col min="13565" max="13566" width="10.8984375" style="1" customWidth="1"/>
    <col min="13567" max="13579" width="15.09765625" style="1" customWidth="1"/>
    <col min="13580" max="13808" width="9" style="1"/>
    <col min="13809" max="13809" width="18" style="1" customWidth="1"/>
    <col min="13810" max="13810" width="10.8984375" style="1" customWidth="1"/>
    <col min="13811" max="13811" width="10.8984375" style="1" bestFit="1" customWidth="1"/>
    <col min="13812" max="13812" width="18" style="1" customWidth="1"/>
    <col min="13813" max="13814" width="10.8984375" style="1" customWidth="1"/>
    <col min="13815" max="13815" width="9" style="1"/>
    <col min="13816" max="13816" width="22.09765625" style="1" bestFit="1" customWidth="1"/>
    <col min="13817" max="13818" width="10.8984375" style="1" customWidth="1"/>
    <col min="13819" max="13819" width="8.09765625" style="1" customWidth="1"/>
    <col min="13820" max="13820" width="15.09765625" style="1" customWidth="1"/>
    <col min="13821" max="13822" width="10.8984375" style="1" customWidth="1"/>
    <col min="13823" max="13835" width="15.09765625" style="1" customWidth="1"/>
    <col min="13836" max="14064" width="9" style="1"/>
    <col min="14065" max="14065" width="18" style="1" customWidth="1"/>
    <col min="14066" max="14066" width="10.8984375" style="1" customWidth="1"/>
    <col min="14067" max="14067" width="10.8984375" style="1" bestFit="1" customWidth="1"/>
    <col min="14068" max="14068" width="18" style="1" customWidth="1"/>
    <col min="14069" max="14070" width="10.8984375" style="1" customWidth="1"/>
    <col min="14071" max="14071" width="9" style="1"/>
    <col min="14072" max="14072" width="22.09765625" style="1" bestFit="1" customWidth="1"/>
    <col min="14073" max="14074" width="10.8984375" style="1" customWidth="1"/>
    <col min="14075" max="14075" width="8.09765625" style="1" customWidth="1"/>
    <col min="14076" max="14076" width="15.09765625" style="1" customWidth="1"/>
    <col min="14077" max="14078" width="10.8984375" style="1" customWidth="1"/>
    <col min="14079" max="14091" width="15.09765625" style="1" customWidth="1"/>
    <col min="14092" max="14320" width="9" style="1"/>
    <col min="14321" max="14321" width="18" style="1" customWidth="1"/>
    <col min="14322" max="14322" width="10.8984375" style="1" customWidth="1"/>
    <col min="14323" max="14323" width="10.8984375" style="1" bestFit="1" customWidth="1"/>
    <col min="14324" max="14324" width="18" style="1" customWidth="1"/>
    <col min="14325" max="14326" width="10.8984375" style="1" customWidth="1"/>
    <col min="14327" max="14327" width="9" style="1"/>
    <col min="14328" max="14328" width="22.09765625" style="1" bestFit="1" customWidth="1"/>
    <col min="14329" max="14330" width="10.8984375" style="1" customWidth="1"/>
    <col min="14331" max="14331" width="8.09765625" style="1" customWidth="1"/>
    <col min="14332" max="14332" width="15.09765625" style="1" customWidth="1"/>
    <col min="14333" max="14334" width="10.8984375" style="1" customWidth="1"/>
    <col min="14335" max="14347" width="15.09765625" style="1" customWidth="1"/>
    <col min="14348" max="14576" width="9" style="1"/>
    <col min="14577" max="14577" width="18" style="1" customWidth="1"/>
    <col min="14578" max="14578" width="10.8984375" style="1" customWidth="1"/>
    <col min="14579" max="14579" width="10.8984375" style="1" bestFit="1" customWidth="1"/>
    <col min="14580" max="14580" width="18" style="1" customWidth="1"/>
    <col min="14581" max="14582" width="10.8984375" style="1" customWidth="1"/>
    <col min="14583" max="14583" width="9" style="1"/>
    <col min="14584" max="14584" width="22.09765625" style="1" bestFit="1" customWidth="1"/>
    <col min="14585" max="14586" width="10.8984375" style="1" customWidth="1"/>
    <col min="14587" max="14587" width="8.09765625" style="1" customWidth="1"/>
    <col min="14588" max="14588" width="15.09765625" style="1" customWidth="1"/>
    <col min="14589" max="14590" width="10.8984375" style="1" customWidth="1"/>
    <col min="14591" max="14603" width="15.09765625" style="1" customWidth="1"/>
    <col min="14604" max="14832" width="9" style="1"/>
    <col min="14833" max="14833" width="18" style="1" customWidth="1"/>
    <col min="14834" max="14834" width="10.8984375" style="1" customWidth="1"/>
    <col min="14835" max="14835" width="10.8984375" style="1" bestFit="1" customWidth="1"/>
    <col min="14836" max="14836" width="18" style="1" customWidth="1"/>
    <col min="14837" max="14838" width="10.8984375" style="1" customWidth="1"/>
    <col min="14839" max="14839" width="9" style="1"/>
    <col min="14840" max="14840" width="22.09765625" style="1" bestFit="1" customWidth="1"/>
    <col min="14841" max="14842" width="10.8984375" style="1" customWidth="1"/>
    <col min="14843" max="14843" width="8.09765625" style="1" customWidth="1"/>
    <col min="14844" max="14844" width="15.09765625" style="1" customWidth="1"/>
    <col min="14845" max="14846" width="10.8984375" style="1" customWidth="1"/>
    <col min="14847" max="14859" width="15.09765625" style="1" customWidth="1"/>
    <col min="14860" max="15088" width="9" style="1"/>
    <col min="15089" max="15089" width="18" style="1" customWidth="1"/>
    <col min="15090" max="15090" width="10.8984375" style="1" customWidth="1"/>
    <col min="15091" max="15091" width="10.8984375" style="1" bestFit="1" customWidth="1"/>
    <col min="15092" max="15092" width="18" style="1" customWidth="1"/>
    <col min="15093" max="15094" width="10.8984375" style="1" customWidth="1"/>
    <col min="15095" max="15095" width="9" style="1"/>
    <col min="15096" max="15096" width="22.09765625" style="1" bestFit="1" customWidth="1"/>
    <col min="15097" max="15098" width="10.8984375" style="1" customWidth="1"/>
    <col min="15099" max="15099" width="8.09765625" style="1" customWidth="1"/>
    <col min="15100" max="15100" width="15.09765625" style="1" customWidth="1"/>
    <col min="15101" max="15102" width="10.8984375" style="1" customWidth="1"/>
    <col min="15103" max="15115" width="15.09765625" style="1" customWidth="1"/>
    <col min="15116" max="15344" width="9" style="1"/>
    <col min="15345" max="15345" width="18" style="1" customWidth="1"/>
    <col min="15346" max="15346" width="10.8984375" style="1" customWidth="1"/>
    <col min="15347" max="15347" width="10.8984375" style="1" bestFit="1" customWidth="1"/>
    <col min="15348" max="15348" width="18" style="1" customWidth="1"/>
    <col min="15349" max="15350" width="10.8984375" style="1" customWidth="1"/>
    <col min="15351" max="15351" width="9" style="1"/>
    <col min="15352" max="15352" width="22.09765625" style="1" bestFit="1" customWidth="1"/>
    <col min="15353" max="15354" width="10.8984375" style="1" customWidth="1"/>
    <col min="15355" max="15355" width="8.09765625" style="1" customWidth="1"/>
    <col min="15356" max="15356" width="15.09765625" style="1" customWidth="1"/>
    <col min="15357" max="15358" width="10.8984375" style="1" customWidth="1"/>
    <col min="15359" max="15371" width="15.09765625" style="1" customWidth="1"/>
    <col min="15372" max="15600" width="9" style="1"/>
    <col min="15601" max="15601" width="18" style="1" customWidth="1"/>
    <col min="15602" max="15602" width="10.8984375" style="1" customWidth="1"/>
    <col min="15603" max="15603" width="10.8984375" style="1" bestFit="1" customWidth="1"/>
    <col min="15604" max="15604" width="18" style="1" customWidth="1"/>
    <col min="15605" max="15606" width="10.8984375" style="1" customWidth="1"/>
    <col min="15607" max="15607" width="9" style="1"/>
    <col min="15608" max="15608" width="22.09765625" style="1" bestFit="1" customWidth="1"/>
    <col min="15609" max="15610" width="10.8984375" style="1" customWidth="1"/>
    <col min="15611" max="15611" width="8.09765625" style="1" customWidth="1"/>
    <col min="15612" max="15612" width="15.09765625" style="1" customWidth="1"/>
    <col min="15613" max="15614" width="10.8984375" style="1" customWidth="1"/>
    <col min="15615" max="15627" width="15.09765625" style="1" customWidth="1"/>
    <col min="15628" max="15856" width="9" style="1"/>
    <col min="15857" max="15857" width="18" style="1" customWidth="1"/>
    <col min="15858" max="15858" width="10.8984375" style="1" customWidth="1"/>
    <col min="15859" max="15859" width="10.8984375" style="1" bestFit="1" customWidth="1"/>
    <col min="15860" max="15860" width="18" style="1" customWidth="1"/>
    <col min="15861" max="15862" width="10.8984375" style="1" customWidth="1"/>
    <col min="15863" max="15863" width="9" style="1"/>
    <col min="15864" max="15864" width="22.09765625" style="1" bestFit="1" customWidth="1"/>
    <col min="15865" max="15866" width="10.8984375" style="1" customWidth="1"/>
    <col min="15867" max="15867" width="8.09765625" style="1" customWidth="1"/>
    <col min="15868" max="15868" width="15.09765625" style="1" customWidth="1"/>
    <col min="15869" max="15870" width="10.8984375" style="1" customWidth="1"/>
    <col min="15871" max="15883" width="15.09765625" style="1" customWidth="1"/>
    <col min="15884" max="16112" width="9" style="1"/>
    <col min="16113" max="16113" width="18" style="1" customWidth="1"/>
    <col min="16114" max="16114" width="10.8984375" style="1" customWidth="1"/>
    <col min="16115" max="16115" width="10.8984375" style="1" bestFit="1" customWidth="1"/>
    <col min="16116" max="16116" width="18" style="1" customWidth="1"/>
    <col min="16117" max="16118" width="10.8984375" style="1" customWidth="1"/>
    <col min="16119" max="16119" width="9" style="1"/>
    <col min="16120" max="16120" width="22.09765625" style="1" bestFit="1" customWidth="1"/>
    <col min="16121" max="16122" width="10.8984375" style="1" customWidth="1"/>
    <col min="16123" max="16123" width="8.09765625" style="1" customWidth="1"/>
    <col min="16124" max="16124" width="15.09765625" style="1" customWidth="1"/>
    <col min="16125" max="16126" width="10.8984375" style="1" customWidth="1"/>
    <col min="16127" max="16139" width="15.09765625" style="1" customWidth="1"/>
    <col min="16140" max="16367" width="9" style="1"/>
    <col min="16368" max="16384" width="8.59765625" style="1" customWidth="1"/>
  </cols>
  <sheetData>
    <row r="1" spans="1:235" s="399" customFormat="1" ht="21" customHeight="1" thickBot="1" x14ac:dyDescent="0.5">
      <c r="A1" s="391" t="s">
        <v>343</v>
      </c>
      <c r="B1" s="392"/>
      <c r="C1" s="452"/>
      <c r="D1" s="452"/>
      <c r="E1" s="401"/>
      <c r="F1" s="401"/>
      <c r="G1" s="401"/>
      <c r="H1" s="394"/>
      <c r="I1" s="394"/>
      <c r="J1" s="393"/>
      <c r="K1" s="401"/>
      <c r="L1" s="401"/>
      <c r="M1" s="401"/>
      <c r="N1" s="395"/>
      <c r="O1" s="402"/>
      <c r="P1" s="402"/>
      <c r="Q1" s="402"/>
      <c r="R1" s="402"/>
      <c r="S1" s="396"/>
      <c r="T1" s="397"/>
      <c r="U1" s="398"/>
      <c r="V1" s="398"/>
      <c r="W1" s="398"/>
    </row>
    <row r="2" spans="1:235" ht="23.1" customHeight="1" thickBot="1" x14ac:dyDescent="0.5">
      <c r="A2" s="343" t="s">
        <v>1</v>
      </c>
      <c r="B2" s="346" t="s">
        <v>24</v>
      </c>
      <c r="C2" s="345" t="s">
        <v>25</v>
      </c>
      <c r="D2" s="344" t="s">
        <v>138</v>
      </c>
      <c r="E2" s="343" t="s">
        <v>1</v>
      </c>
      <c r="F2" s="342" t="s">
        <v>24</v>
      </c>
      <c r="G2" s="341" t="s">
        <v>25</v>
      </c>
      <c r="H2" s="340" t="s">
        <v>138</v>
      </c>
      <c r="J2" s="339" t="s">
        <v>1</v>
      </c>
      <c r="K2" s="338" t="s">
        <v>24</v>
      </c>
      <c r="L2" s="338" t="s">
        <v>25</v>
      </c>
      <c r="M2" s="337" t="s">
        <v>138</v>
      </c>
      <c r="N2" s="336"/>
      <c r="O2" s="455" t="s">
        <v>139</v>
      </c>
      <c r="P2" s="456"/>
      <c r="Q2" s="335" t="s">
        <v>24</v>
      </c>
      <c r="R2" s="334" t="s">
        <v>25</v>
      </c>
      <c r="S2" s="333" t="s">
        <v>138</v>
      </c>
      <c r="T2" s="332"/>
      <c r="U2" s="332"/>
      <c r="V2" s="332"/>
      <c r="W2" s="332"/>
      <c r="X2" s="332"/>
      <c r="Y2" s="332"/>
      <c r="Z2" s="332"/>
      <c r="AA2" s="332"/>
      <c r="AB2" s="332"/>
      <c r="AC2" s="332"/>
      <c r="AD2" s="332"/>
      <c r="AE2" s="332"/>
      <c r="AF2" s="332"/>
      <c r="AG2" s="332"/>
      <c r="AH2" s="332"/>
      <c r="AI2" s="332"/>
      <c r="AJ2" s="332"/>
      <c r="AK2" s="332"/>
      <c r="AL2" s="332"/>
      <c r="AM2" s="332"/>
      <c r="AN2" s="332"/>
      <c r="AO2" s="332"/>
      <c r="AP2" s="332"/>
      <c r="AQ2" s="332"/>
      <c r="AR2" s="332"/>
      <c r="AS2" s="332"/>
      <c r="AT2" s="332"/>
      <c r="AU2" s="332"/>
      <c r="AV2" s="332"/>
      <c r="AW2" s="332"/>
      <c r="AX2" s="332"/>
      <c r="AY2" s="332"/>
      <c r="AZ2" s="332"/>
      <c r="BA2" s="332"/>
      <c r="BB2" s="332"/>
      <c r="BC2" s="332"/>
      <c r="BD2" s="332"/>
      <c r="BE2" s="332"/>
      <c r="BF2" s="332"/>
      <c r="BG2" s="332"/>
      <c r="BH2" s="332"/>
      <c r="BI2" s="332"/>
      <c r="BJ2" s="332"/>
      <c r="BK2" s="332"/>
      <c r="BL2" s="332"/>
      <c r="BM2" s="332"/>
      <c r="BN2" s="332"/>
      <c r="BO2" s="332"/>
      <c r="BP2" s="332"/>
      <c r="BQ2" s="332"/>
      <c r="BR2" s="332"/>
      <c r="BS2" s="332"/>
      <c r="BT2" s="332"/>
      <c r="BU2" s="332"/>
      <c r="BV2" s="332"/>
      <c r="BW2" s="332"/>
      <c r="BX2" s="332"/>
      <c r="BY2" s="332"/>
      <c r="BZ2" s="332"/>
      <c r="CA2" s="332"/>
      <c r="CB2" s="332"/>
      <c r="CC2" s="332"/>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c r="ED2" s="332"/>
      <c r="EE2" s="332"/>
      <c r="EF2" s="332"/>
      <c r="EG2" s="332"/>
      <c r="EH2" s="332"/>
      <c r="EI2" s="332"/>
      <c r="EJ2" s="332"/>
      <c r="EK2" s="332"/>
      <c r="EL2" s="332"/>
      <c r="EM2" s="332"/>
      <c r="EN2" s="332"/>
      <c r="EO2" s="332"/>
      <c r="EP2" s="332"/>
      <c r="EQ2" s="332"/>
      <c r="ER2" s="332"/>
      <c r="ES2" s="332"/>
      <c r="ET2" s="332"/>
      <c r="EU2" s="332"/>
      <c r="EV2" s="332"/>
      <c r="EW2" s="332"/>
      <c r="EX2" s="332"/>
      <c r="EY2" s="332"/>
      <c r="EZ2" s="332"/>
      <c r="FA2" s="332"/>
      <c r="FB2" s="332"/>
      <c r="FC2" s="332"/>
      <c r="FD2" s="332"/>
      <c r="FE2" s="332"/>
      <c r="FF2" s="332"/>
      <c r="FG2" s="332"/>
      <c r="FH2" s="332"/>
      <c r="FI2" s="332"/>
      <c r="FJ2" s="332"/>
      <c r="FK2" s="332"/>
      <c r="FL2" s="332"/>
      <c r="FM2" s="332"/>
      <c r="FN2" s="332"/>
      <c r="FO2" s="332"/>
      <c r="FP2" s="332"/>
      <c r="FQ2" s="332"/>
      <c r="FR2" s="332"/>
      <c r="FS2" s="332"/>
      <c r="FT2" s="332"/>
      <c r="FU2" s="332"/>
      <c r="FV2" s="332"/>
      <c r="FW2" s="332"/>
      <c r="FX2" s="332"/>
      <c r="FY2" s="332"/>
      <c r="FZ2" s="332"/>
      <c r="GA2" s="332"/>
      <c r="GB2" s="332"/>
      <c r="GC2" s="332"/>
      <c r="GD2" s="332"/>
      <c r="GE2" s="332"/>
      <c r="GF2" s="332"/>
      <c r="GG2" s="332"/>
      <c r="GH2" s="332"/>
      <c r="GI2" s="332"/>
      <c r="GJ2" s="332"/>
      <c r="GK2" s="332"/>
      <c r="GL2" s="332"/>
      <c r="GM2" s="332"/>
      <c r="GN2" s="332"/>
      <c r="GO2" s="332"/>
      <c r="GP2" s="332"/>
      <c r="GQ2" s="332"/>
      <c r="GR2" s="332"/>
      <c r="GS2" s="332"/>
      <c r="GT2" s="332"/>
      <c r="GU2" s="332"/>
      <c r="GV2" s="332"/>
      <c r="GW2" s="332"/>
      <c r="GX2" s="332"/>
      <c r="GY2" s="332"/>
      <c r="GZ2" s="332"/>
      <c r="HA2" s="332"/>
      <c r="HB2" s="332"/>
      <c r="HC2" s="332"/>
      <c r="HD2" s="332"/>
      <c r="HE2" s="332"/>
      <c r="HF2" s="332"/>
      <c r="HG2" s="332"/>
      <c r="HH2" s="332"/>
      <c r="HI2" s="332"/>
      <c r="HJ2" s="332"/>
      <c r="HK2" s="332"/>
      <c r="HL2" s="332"/>
      <c r="HM2" s="332"/>
      <c r="HN2" s="332"/>
      <c r="HO2" s="332"/>
      <c r="HP2" s="332"/>
      <c r="HQ2" s="332"/>
      <c r="HR2" s="332"/>
      <c r="HS2" s="332"/>
      <c r="HT2" s="332"/>
      <c r="HU2" s="332"/>
      <c r="HV2" s="332"/>
      <c r="HW2" s="332"/>
      <c r="HX2" s="332"/>
      <c r="HY2" s="332"/>
      <c r="HZ2" s="332"/>
      <c r="IA2" s="332"/>
    </row>
    <row r="3" spans="1:235" s="47" customFormat="1" ht="23.1" customHeight="1" thickTop="1" thickBot="1" x14ac:dyDescent="0.5">
      <c r="A3" s="195" t="s">
        <v>2</v>
      </c>
      <c r="B3" s="208"/>
      <c r="C3" s="207"/>
      <c r="D3" s="193">
        <f t="shared" ref="D3:D37" si="0">C3-B3</f>
        <v>0</v>
      </c>
      <c r="E3" s="209" t="s">
        <v>3</v>
      </c>
      <c r="F3" s="331"/>
      <c r="G3" s="330"/>
      <c r="H3" s="329">
        <f t="shared" ref="H3:H25" si="1">G3-F3</f>
        <v>0</v>
      </c>
      <c r="I3" s="116"/>
      <c r="J3" s="328" t="s">
        <v>140</v>
      </c>
      <c r="K3" s="327"/>
      <c r="L3" s="327"/>
      <c r="M3" s="288">
        <f t="shared" ref="M3:M24" si="2">L3-K3</f>
        <v>0</v>
      </c>
      <c r="N3" s="326"/>
      <c r="O3" s="471" t="s">
        <v>342</v>
      </c>
      <c r="P3" s="325" t="s">
        <v>377</v>
      </c>
      <c r="Q3" s="208"/>
      <c r="R3" s="182"/>
      <c r="S3" s="181">
        <f t="shared" ref="S3:S37" si="3">R3-Q3</f>
        <v>0</v>
      </c>
      <c r="U3" s="152"/>
      <c r="V3" s="152"/>
      <c r="W3" s="152"/>
    </row>
    <row r="4" spans="1:235" s="47" customFormat="1" ht="23.1" customHeight="1" thickTop="1" x14ac:dyDescent="0.45">
      <c r="A4" s="180" t="s">
        <v>141</v>
      </c>
      <c r="B4" s="169"/>
      <c r="C4" s="168"/>
      <c r="D4" s="167">
        <f t="shared" si="0"/>
        <v>0</v>
      </c>
      <c r="E4" s="248" t="s">
        <v>341</v>
      </c>
      <c r="F4" s="281"/>
      <c r="G4" s="280"/>
      <c r="H4" s="245">
        <f t="shared" si="1"/>
        <v>0</v>
      </c>
      <c r="I4" s="116"/>
      <c r="J4" s="324" t="s">
        <v>142</v>
      </c>
      <c r="K4" s="259"/>
      <c r="L4" s="259"/>
      <c r="M4" s="323">
        <f t="shared" si="2"/>
        <v>0</v>
      </c>
      <c r="N4" s="116"/>
      <c r="O4" s="472"/>
      <c r="P4" s="153" t="s">
        <v>378</v>
      </c>
      <c r="Q4" s="174"/>
      <c r="R4" s="147"/>
      <c r="S4" s="146">
        <f t="shared" si="3"/>
        <v>0</v>
      </c>
      <c r="U4" s="152"/>
      <c r="V4" s="152"/>
      <c r="W4" s="152"/>
    </row>
    <row r="5" spans="1:235" s="47" customFormat="1" ht="23.1" customHeight="1" x14ac:dyDescent="0.45">
      <c r="A5" s="163" t="s">
        <v>143</v>
      </c>
      <c r="B5" s="162">
        <f>SUM(B3:B4)</f>
        <v>0</v>
      </c>
      <c r="C5" s="161">
        <f>SUM(C3:C4)</f>
        <v>0</v>
      </c>
      <c r="D5" s="160">
        <f t="shared" si="0"/>
        <v>0</v>
      </c>
      <c r="E5" s="276" t="s">
        <v>4</v>
      </c>
      <c r="F5" s="322">
        <f>SUM(F3:F4)</f>
        <v>0</v>
      </c>
      <c r="G5" s="321">
        <f>SUM(G3:G4)</f>
        <v>0</v>
      </c>
      <c r="H5" s="214">
        <f t="shared" si="1"/>
        <v>0</v>
      </c>
      <c r="I5" s="116"/>
      <c r="J5" s="273" t="s">
        <v>340</v>
      </c>
      <c r="K5" s="272"/>
      <c r="L5" s="271"/>
      <c r="M5" s="320">
        <f t="shared" si="2"/>
        <v>0</v>
      </c>
      <c r="N5" s="116"/>
      <c r="O5" s="472"/>
      <c r="P5" s="153" t="s">
        <v>146</v>
      </c>
      <c r="Q5" s="174"/>
      <c r="R5" s="147"/>
      <c r="S5" s="146">
        <f t="shared" si="3"/>
        <v>0</v>
      </c>
      <c r="T5" s="287"/>
      <c r="U5" s="152"/>
      <c r="V5" s="152"/>
      <c r="W5" s="152"/>
    </row>
    <row r="6" spans="1:235" s="47" customFormat="1" ht="23.1" customHeight="1" thickBot="1" x14ac:dyDescent="0.5">
      <c r="A6" s="319" t="s">
        <v>180</v>
      </c>
      <c r="B6" s="291"/>
      <c r="C6" s="207"/>
      <c r="D6" s="193">
        <f t="shared" si="0"/>
        <v>0</v>
      </c>
      <c r="E6" s="318" t="s">
        <v>339</v>
      </c>
      <c r="F6" s="317"/>
      <c r="G6" s="316"/>
      <c r="H6" s="265">
        <f t="shared" si="1"/>
        <v>0</v>
      </c>
      <c r="I6" s="116"/>
      <c r="J6" s="315" t="s">
        <v>145</v>
      </c>
      <c r="K6" s="314"/>
      <c r="L6" s="313"/>
      <c r="M6" s="312">
        <f t="shared" si="2"/>
        <v>0</v>
      </c>
      <c r="N6" s="116"/>
      <c r="O6" s="472"/>
      <c r="P6" s="153" t="s">
        <v>148</v>
      </c>
      <c r="Q6" s="174"/>
      <c r="R6" s="147"/>
      <c r="S6" s="146">
        <f t="shared" si="3"/>
        <v>0</v>
      </c>
      <c r="U6" s="51" t="s">
        <v>338</v>
      </c>
      <c r="V6" s="51" t="s">
        <v>107</v>
      </c>
      <c r="W6" s="51" t="s">
        <v>108</v>
      </c>
      <c r="X6" s="286"/>
    </row>
    <row r="7" spans="1:235" s="47" customFormat="1" ht="23.1" customHeight="1" thickTop="1" thickBot="1" x14ac:dyDescent="0.5">
      <c r="A7" s="311" t="s">
        <v>337</v>
      </c>
      <c r="B7" s="310"/>
      <c r="C7" s="309"/>
      <c r="D7" s="167">
        <f t="shared" si="0"/>
        <v>0</v>
      </c>
      <c r="E7" s="180" t="s">
        <v>5</v>
      </c>
      <c r="F7" s="255"/>
      <c r="G7" s="254"/>
      <c r="H7" s="253">
        <f t="shared" si="1"/>
        <v>0</v>
      </c>
      <c r="I7" s="116"/>
      <c r="J7" s="300" t="s">
        <v>336</v>
      </c>
      <c r="K7" s="308">
        <f>K4+K5-K6</f>
        <v>0</v>
      </c>
      <c r="L7" s="307">
        <f>L4+L5-L6</f>
        <v>0</v>
      </c>
      <c r="M7" s="306">
        <f t="shared" si="2"/>
        <v>0</v>
      </c>
      <c r="N7" s="116"/>
      <c r="O7" s="472"/>
      <c r="P7" s="257" t="s">
        <v>150</v>
      </c>
      <c r="Q7" s="174"/>
      <c r="R7" s="147"/>
      <c r="S7" s="146">
        <f t="shared" si="3"/>
        <v>0</v>
      </c>
      <c r="U7" s="51" t="s">
        <v>335</v>
      </c>
      <c r="V7" s="292">
        <v>11257956</v>
      </c>
      <c r="W7" s="292">
        <v>30011137</v>
      </c>
      <c r="X7" s="286">
        <f>W7-V7</f>
        <v>18753181</v>
      </c>
    </row>
    <row r="8" spans="1:235" s="47" customFormat="1" ht="23.1" customHeight="1" thickTop="1" x14ac:dyDescent="0.45">
      <c r="A8" s="198" t="s">
        <v>147</v>
      </c>
      <c r="B8" s="162">
        <f>SUM(B6:B7)</f>
        <v>0</v>
      </c>
      <c r="C8" s="161">
        <f>SUM(C6:C7)</f>
        <v>0</v>
      </c>
      <c r="D8" s="160">
        <f t="shared" si="0"/>
        <v>0</v>
      </c>
      <c r="E8" s="180" t="s">
        <v>144</v>
      </c>
      <c r="F8" s="255"/>
      <c r="G8" s="254"/>
      <c r="H8" s="253">
        <f t="shared" si="1"/>
        <v>0</v>
      </c>
      <c r="I8" s="116"/>
      <c r="J8" s="305" t="s">
        <v>334</v>
      </c>
      <c r="K8" s="304">
        <f>SUM(K27:K29)</f>
        <v>0</v>
      </c>
      <c r="L8" s="304">
        <f>SUM(L27:L29)</f>
        <v>0</v>
      </c>
      <c r="M8" s="303">
        <f t="shared" si="2"/>
        <v>0</v>
      </c>
      <c r="N8" s="201"/>
      <c r="O8" s="472"/>
      <c r="P8" s="153" t="s">
        <v>152</v>
      </c>
      <c r="Q8" s="174"/>
      <c r="R8" s="147"/>
      <c r="S8" s="146">
        <f t="shared" si="3"/>
        <v>0</v>
      </c>
      <c r="U8" s="51" t="s">
        <v>333</v>
      </c>
      <c r="V8" s="292">
        <v>25050780</v>
      </c>
      <c r="W8" s="292">
        <v>19564880</v>
      </c>
      <c r="X8" s="286">
        <f>W8-V8</f>
        <v>-5485900</v>
      </c>
    </row>
    <row r="9" spans="1:235" s="47" customFormat="1" ht="23.1" customHeight="1" thickBot="1" x14ac:dyDescent="0.5">
      <c r="A9" s="163" t="s">
        <v>149</v>
      </c>
      <c r="B9" s="302"/>
      <c r="C9" s="301"/>
      <c r="D9" s="160">
        <f t="shared" si="0"/>
        <v>0</v>
      </c>
      <c r="E9" s="180" t="s">
        <v>332</v>
      </c>
      <c r="F9" s="255"/>
      <c r="G9" s="254"/>
      <c r="H9" s="253">
        <f t="shared" si="1"/>
        <v>0</v>
      </c>
      <c r="I9" s="116"/>
      <c r="J9" s="300" t="s">
        <v>331</v>
      </c>
      <c r="K9" s="299">
        <f>K7+K8</f>
        <v>0</v>
      </c>
      <c r="L9" s="299">
        <f>L7+L8</f>
        <v>0</v>
      </c>
      <c r="M9" s="288">
        <f t="shared" si="2"/>
        <v>0</v>
      </c>
      <c r="N9" s="116"/>
      <c r="O9" s="472"/>
      <c r="P9" s="298" t="s">
        <v>153</v>
      </c>
      <c r="Q9" s="174"/>
      <c r="R9" s="147"/>
      <c r="S9" s="146">
        <f t="shared" si="3"/>
        <v>0</v>
      </c>
      <c r="U9" s="51" t="s">
        <v>330</v>
      </c>
      <c r="V9" s="292">
        <v>19501414</v>
      </c>
      <c r="W9" s="292">
        <v>78871423</v>
      </c>
      <c r="X9" s="286">
        <f>W9-V9</f>
        <v>59370009</v>
      </c>
    </row>
    <row r="10" spans="1:235" s="47" customFormat="1" ht="23.1" customHeight="1" thickTop="1" thickBot="1" x14ac:dyDescent="0.5">
      <c r="A10" s="297" t="s">
        <v>151</v>
      </c>
      <c r="B10" s="296">
        <f>B5+B8+B9</f>
        <v>0</v>
      </c>
      <c r="C10" s="295">
        <f>C5+C8+C9</f>
        <v>0</v>
      </c>
      <c r="D10" s="160">
        <f t="shared" si="0"/>
        <v>0</v>
      </c>
      <c r="E10" s="180" t="s">
        <v>329</v>
      </c>
      <c r="F10" s="255"/>
      <c r="G10" s="254"/>
      <c r="H10" s="253">
        <f t="shared" si="1"/>
        <v>0</v>
      </c>
      <c r="I10" s="116" t="s">
        <v>328</v>
      </c>
      <c r="J10" s="294" t="s">
        <v>327</v>
      </c>
      <c r="K10" s="284">
        <f>K3-K9</f>
        <v>0</v>
      </c>
      <c r="L10" s="283">
        <f>L3-L9</f>
        <v>0</v>
      </c>
      <c r="M10" s="282">
        <f t="shared" si="2"/>
        <v>0</v>
      </c>
      <c r="N10" s="116"/>
      <c r="O10" s="472"/>
      <c r="P10" s="293" t="s">
        <v>155</v>
      </c>
      <c r="Q10" s="174"/>
      <c r="R10" s="147"/>
      <c r="S10" s="146">
        <f t="shared" si="3"/>
        <v>0</v>
      </c>
      <c r="U10" s="51"/>
      <c r="V10" s="292"/>
      <c r="W10" s="292"/>
      <c r="X10" s="286"/>
    </row>
    <row r="11" spans="1:235" s="47" customFormat="1" ht="23.1" customHeight="1" thickTop="1" thickBot="1" x14ac:dyDescent="0.5">
      <c r="A11" s="209" t="s">
        <v>326</v>
      </c>
      <c r="B11" s="291"/>
      <c r="C11" s="207"/>
      <c r="D11" s="193">
        <f t="shared" si="0"/>
        <v>0</v>
      </c>
      <c r="E11" s="180" t="s">
        <v>6</v>
      </c>
      <c r="F11" s="255"/>
      <c r="G11" s="254"/>
      <c r="H11" s="253">
        <f t="shared" si="1"/>
        <v>0</v>
      </c>
      <c r="I11" s="116" t="s">
        <v>325</v>
      </c>
      <c r="J11" s="290" t="s">
        <v>279</v>
      </c>
      <c r="K11" s="289">
        <f>Q37</f>
        <v>0</v>
      </c>
      <c r="L11" s="289">
        <f>R37</f>
        <v>0</v>
      </c>
      <c r="M11" s="288">
        <f t="shared" si="2"/>
        <v>0</v>
      </c>
      <c r="N11" s="116"/>
      <c r="O11" s="472"/>
      <c r="P11" s="153" t="s">
        <v>324</v>
      </c>
      <c r="Q11" s="148"/>
      <c r="R11" s="176"/>
      <c r="S11" s="146">
        <f t="shared" si="3"/>
        <v>0</v>
      </c>
      <c r="T11" s="287"/>
      <c r="U11" s="286"/>
      <c r="V11" s="27">
        <f>SUM(V7:V10)</f>
        <v>55810150</v>
      </c>
      <c r="W11" s="27">
        <f>SUM(W7:W10)</f>
        <v>128447440</v>
      </c>
      <c r="X11" s="286">
        <f>W11-V11</f>
        <v>72637290</v>
      </c>
    </row>
    <row r="12" spans="1:235" s="47" customFormat="1" ht="23.1" customHeight="1" thickTop="1" thickBot="1" x14ac:dyDescent="0.5">
      <c r="A12" s="170" t="s">
        <v>323</v>
      </c>
      <c r="B12" s="188"/>
      <c r="C12" s="262"/>
      <c r="D12" s="167">
        <f t="shared" si="0"/>
        <v>0</v>
      </c>
      <c r="E12" s="180" t="s">
        <v>7</v>
      </c>
      <c r="F12" s="255"/>
      <c r="G12" s="254"/>
      <c r="H12" s="253">
        <f t="shared" si="1"/>
        <v>0</v>
      </c>
      <c r="I12" s="116"/>
      <c r="J12" s="285" t="s">
        <v>322</v>
      </c>
      <c r="K12" s="284">
        <f>K10-Q37</f>
        <v>0</v>
      </c>
      <c r="L12" s="283">
        <f>L10-R37</f>
        <v>0</v>
      </c>
      <c r="M12" s="282">
        <f t="shared" si="2"/>
        <v>0</v>
      </c>
      <c r="N12" s="116"/>
      <c r="O12" s="473"/>
      <c r="P12" s="189" t="s">
        <v>321</v>
      </c>
      <c r="Q12" s="188"/>
      <c r="R12" s="240"/>
      <c r="S12" s="186">
        <f t="shared" si="3"/>
        <v>0</v>
      </c>
      <c r="U12" s="152"/>
      <c r="V12" s="152"/>
      <c r="W12" s="152"/>
    </row>
    <row r="13" spans="1:235" s="47" customFormat="1" ht="23.1" customHeight="1" thickTop="1" x14ac:dyDescent="0.45">
      <c r="A13" s="198" t="s">
        <v>154</v>
      </c>
      <c r="B13" s="162">
        <f>SUM(B11:B12)</f>
        <v>0</v>
      </c>
      <c r="C13" s="161">
        <f>SUM(C11:C12)</f>
        <v>0</v>
      </c>
      <c r="D13" s="160">
        <f t="shared" si="0"/>
        <v>0</v>
      </c>
      <c r="E13" s="175" t="s">
        <v>8</v>
      </c>
      <c r="F13" s="281"/>
      <c r="G13" s="280"/>
      <c r="H13" s="245">
        <f t="shared" si="1"/>
        <v>0</v>
      </c>
      <c r="I13" s="116"/>
      <c r="J13" s="279" t="s">
        <v>320</v>
      </c>
      <c r="K13" s="260"/>
      <c r="L13" s="259"/>
      <c r="M13" s="258">
        <f t="shared" si="2"/>
        <v>0</v>
      </c>
      <c r="N13" s="116"/>
      <c r="O13" s="457" t="s">
        <v>319</v>
      </c>
      <c r="P13" s="278" t="s">
        <v>318</v>
      </c>
      <c r="Q13" s="183"/>
      <c r="R13" s="277"/>
      <c r="S13" s="181">
        <f t="shared" si="3"/>
        <v>0</v>
      </c>
      <c r="U13" s="152"/>
      <c r="V13" s="152"/>
      <c r="W13" s="152"/>
    </row>
    <row r="14" spans="1:235" s="47" customFormat="1" ht="23.1" customHeight="1" x14ac:dyDescent="0.45">
      <c r="A14" s="195" t="s">
        <v>156</v>
      </c>
      <c r="B14" s="208"/>
      <c r="C14" s="207"/>
      <c r="D14" s="193">
        <f t="shared" si="0"/>
        <v>0</v>
      </c>
      <c r="E14" s="276" t="s">
        <v>10</v>
      </c>
      <c r="F14" s="275">
        <f>SUM(F6:F13)</f>
        <v>0</v>
      </c>
      <c r="G14" s="274">
        <f>SUM(G6:G13)</f>
        <v>0</v>
      </c>
      <c r="H14" s="214">
        <f t="shared" si="1"/>
        <v>0</v>
      </c>
      <c r="I14" s="116"/>
      <c r="J14" s="273" t="s">
        <v>317</v>
      </c>
      <c r="K14" s="272"/>
      <c r="L14" s="271"/>
      <c r="M14" s="270">
        <f t="shared" si="2"/>
        <v>0</v>
      </c>
      <c r="N14" s="116"/>
      <c r="O14" s="458"/>
      <c r="P14" s="153" t="s">
        <v>158</v>
      </c>
      <c r="Q14" s="148"/>
      <c r="R14" s="147"/>
      <c r="S14" s="146">
        <f t="shared" si="3"/>
        <v>0</v>
      </c>
      <c r="U14" s="152"/>
      <c r="V14" s="152"/>
      <c r="W14" s="152"/>
    </row>
    <row r="15" spans="1:235" s="47" customFormat="1" ht="23.1" customHeight="1" x14ac:dyDescent="0.45">
      <c r="A15" s="180" t="s">
        <v>157</v>
      </c>
      <c r="B15" s="174"/>
      <c r="C15" s="173"/>
      <c r="D15" s="172">
        <f t="shared" si="0"/>
        <v>0</v>
      </c>
      <c r="E15" s="239" t="s">
        <v>12</v>
      </c>
      <c r="F15" s="238">
        <f>F5+F14</f>
        <v>0</v>
      </c>
      <c r="G15" s="237">
        <f>G5+G14</f>
        <v>0</v>
      </c>
      <c r="H15" s="236">
        <f t="shared" si="1"/>
        <v>0</v>
      </c>
      <c r="I15" s="116"/>
      <c r="J15" s="252" t="s">
        <v>316</v>
      </c>
      <c r="K15" s="269"/>
      <c r="L15" s="268"/>
      <c r="M15" s="249">
        <f t="shared" si="2"/>
        <v>0</v>
      </c>
      <c r="N15" s="116"/>
      <c r="O15" s="458"/>
      <c r="P15" s="153" t="s">
        <v>9</v>
      </c>
      <c r="Q15" s="148"/>
      <c r="R15" s="147"/>
      <c r="S15" s="146">
        <f t="shared" si="3"/>
        <v>0</v>
      </c>
      <c r="U15" s="152"/>
      <c r="V15" s="152"/>
      <c r="W15" s="152"/>
    </row>
    <row r="16" spans="1:235" s="47" customFormat="1" ht="23.1" customHeight="1" x14ac:dyDescent="0.45">
      <c r="A16" s="180" t="s">
        <v>315</v>
      </c>
      <c r="B16" s="148"/>
      <c r="C16" s="179"/>
      <c r="D16" s="172">
        <f t="shared" si="0"/>
        <v>0</v>
      </c>
      <c r="E16" s="180" t="s">
        <v>182</v>
      </c>
      <c r="F16" s="267"/>
      <c r="G16" s="266"/>
      <c r="H16" s="265">
        <f t="shared" si="1"/>
        <v>0</v>
      </c>
      <c r="I16" s="116"/>
      <c r="J16" s="244" t="s">
        <v>314</v>
      </c>
      <c r="K16" s="264">
        <f>SUM(K13:K15)</f>
        <v>0</v>
      </c>
      <c r="L16" s="263">
        <f>SUM(L13:L15)</f>
        <v>0</v>
      </c>
      <c r="M16" s="241">
        <f t="shared" si="2"/>
        <v>0</v>
      </c>
      <c r="N16" s="116"/>
      <c r="O16" s="458"/>
      <c r="P16" s="257" t="s">
        <v>11</v>
      </c>
      <c r="Q16" s="148"/>
      <c r="R16" s="147"/>
      <c r="S16" s="146">
        <f t="shared" si="3"/>
        <v>0</v>
      </c>
      <c r="U16" s="152"/>
      <c r="V16" s="152"/>
      <c r="W16" s="152"/>
    </row>
    <row r="17" spans="1:23" s="47" customFormat="1" ht="23.1" customHeight="1" x14ac:dyDescent="0.45">
      <c r="A17" s="221" t="s">
        <v>159</v>
      </c>
      <c r="B17" s="188"/>
      <c r="C17" s="262"/>
      <c r="D17" s="167">
        <f t="shared" si="0"/>
        <v>0</v>
      </c>
      <c r="E17" s="180" t="s">
        <v>183</v>
      </c>
      <c r="F17" s="255"/>
      <c r="G17" s="254"/>
      <c r="H17" s="253">
        <f t="shared" si="1"/>
        <v>0</v>
      </c>
      <c r="I17" s="116"/>
      <c r="J17" s="261" t="s">
        <v>313</v>
      </c>
      <c r="K17" s="260"/>
      <c r="L17" s="259"/>
      <c r="M17" s="258">
        <f t="shared" si="2"/>
        <v>0</v>
      </c>
      <c r="N17" s="116"/>
      <c r="O17" s="458"/>
      <c r="P17" s="257" t="s">
        <v>312</v>
      </c>
      <c r="Q17" s="148"/>
      <c r="R17" s="176"/>
      <c r="S17" s="146">
        <f t="shared" si="3"/>
        <v>0</v>
      </c>
      <c r="U17" s="152"/>
      <c r="V17" s="152"/>
      <c r="W17" s="152"/>
    </row>
    <row r="18" spans="1:23" s="47" customFormat="1" ht="23.1" customHeight="1" x14ac:dyDescent="0.45">
      <c r="A18" s="198" t="s">
        <v>160</v>
      </c>
      <c r="B18" s="256">
        <f>SUM(B14:B17)</f>
        <v>0</v>
      </c>
      <c r="C18" s="161">
        <f>SUM(C14:C17)</f>
        <v>0</v>
      </c>
      <c r="D18" s="160">
        <f t="shared" si="0"/>
        <v>0</v>
      </c>
      <c r="E18" s="180" t="s">
        <v>13</v>
      </c>
      <c r="F18" s="255"/>
      <c r="G18" s="254"/>
      <c r="H18" s="253">
        <f t="shared" si="1"/>
        <v>0</v>
      </c>
      <c r="I18" s="116"/>
      <c r="J18" s="252" t="s">
        <v>311</v>
      </c>
      <c r="K18" s="251"/>
      <c r="L18" s="250"/>
      <c r="M18" s="249">
        <f t="shared" si="2"/>
        <v>0</v>
      </c>
      <c r="N18" s="116"/>
      <c r="O18" s="458"/>
      <c r="P18" s="153" t="s">
        <v>310</v>
      </c>
      <c r="Q18" s="148"/>
      <c r="R18" s="176"/>
      <c r="S18" s="146">
        <f t="shared" si="3"/>
        <v>0</v>
      </c>
      <c r="U18" s="152"/>
      <c r="V18" s="152"/>
      <c r="W18" s="152"/>
    </row>
    <row r="19" spans="1:23" s="47" customFormat="1" ht="23.1" customHeight="1" x14ac:dyDescent="0.45">
      <c r="A19" s="145" t="s">
        <v>161</v>
      </c>
      <c r="B19" s="151">
        <f>B10+B13+B18</f>
        <v>0</v>
      </c>
      <c r="C19" s="150">
        <f>C10+C13+C18</f>
        <v>0</v>
      </c>
      <c r="D19" s="142">
        <f t="shared" si="0"/>
        <v>0</v>
      </c>
      <c r="E19" s="248" t="s">
        <v>14</v>
      </c>
      <c r="F19" s="247"/>
      <c r="G19" s="246"/>
      <c r="H19" s="245">
        <f t="shared" si="1"/>
        <v>0</v>
      </c>
      <c r="I19" s="116"/>
      <c r="J19" s="244" t="s">
        <v>309</v>
      </c>
      <c r="K19" s="243">
        <f>SUM(K17:K18)</f>
        <v>0</v>
      </c>
      <c r="L19" s="242">
        <f>SUM(L17:L18)</f>
        <v>0</v>
      </c>
      <c r="M19" s="241">
        <f t="shared" si="2"/>
        <v>0</v>
      </c>
      <c r="N19" s="116"/>
      <c r="O19" s="459"/>
      <c r="P19" s="189" t="s">
        <v>181</v>
      </c>
      <c r="Q19" s="188"/>
      <c r="R19" s="240"/>
      <c r="S19" s="186">
        <f t="shared" si="3"/>
        <v>0</v>
      </c>
      <c r="U19" s="152"/>
      <c r="V19" s="152"/>
      <c r="W19" s="152"/>
    </row>
    <row r="20" spans="1:23" s="47" customFormat="1" ht="23.1" customHeight="1" thickBot="1" x14ac:dyDescent="0.5">
      <c r="A20" s="195" t="s">
        <v>162</v>
      </c>
      <c r="B20" s="208"/>
      <c r="C20" s="207"/>
      <c r="D20" s="193">
        <f t="shared" si="0"/>
        <v>0</v>
      </c>
      <c r="E20" s="239" t="s">
        <v>16</v>
      </c>
      <c r="F20" s="238">
        <f>SUM(F16:F19)</f>
        <v>0</v>
      </c>
      <c r="G20" s="237">
        <f>SUM(G16:G19)</f>
        <v>0</v>
      </c>
      <c r="H20" s="236">
        <f t="shared" si="1"/>
        <v>0</v>
      </c>
      <c r="I20" s="116"/>
      <c r="J20" s="235" t="s">
        <v>308</v>
      </c>
      <c r="K20" s="234">
        <f>K12+K16-K19</f>
        <v>0</v>
      </c>
      <c r="L20" s="233">
        <f>L12+L16-L19</f>
        <v>0</v>
      </c>
      <c r="M20" s="232">
        <f t="shared" si="2"/>
        <v>0</v>
      </c>
      <c r="N20" s="116"/>
      <c r="O20" s="457" t="s">
        <v>376</v>
      </c>
      <c r="P20" s="231" t="s">
        <v>15</v>
      </c>
      <c r="Q20" s="183"/>
      <c r="R20" s="182"/>
      <c r="S20" s="181">
        <f t="shared" si="3"/>
        <v>0</v>
      </c>
      <c r="U20" s="51"/>
      <c r="V20" s="51" t="s">
        <v>107</v>
      </c>
      <c r="W20" s="51" t="s">
        <v>108</v>
      </c>
    </row>
    <row r="21" spans="1:23" s="47" customFormat="1" ht="23.1" customHeight="1" x14ac:dyDescent="0.45">
      <c r="A21" s="180" t="s">
        <v>163</v>
      </c>
      <c r="B21" s="174"/>
      <c r="C21" s="173"/>
      <c r="D21" s="172">
        <f t="shared" si="0"/>
        <v>0</v>
      </c>
      <c r="E21" s="230" t="s">
        <v>17</v>
      </c>
      <c r="F21" s="229">
        <f>F15+F20</f>
        <v>0</v>
      </c>
      <c r="G21" s="228">
        <f>G15+G20</f>
        <v>0</v>
      </c>
      <c r="H21" s="227">
        <f t="shared" si="1"/>
        <v>0</v>
      </c>
      <c r="I21" s="116"/>
      <c r="J21" s="226" t="s">
        <v>307</v>
      </c>
      <c r="K21" s="219"/>
      <c r="L21" s="218"/>
      <c r="M21" s="217">
        <f t="shared" si="2"/>
        <v>0</v>
      </c>
      <c r="N21" s="116"/>
      <c r="O21" s="458"/>
      <c r="P21" s="153" t="s">
        <v>306</v>
      </c>
      <c r="Q21" s="148"/>
      <c r="R21" s="147"/>
      <c r="S21" s="146">
        <f t="shared" si="3"/>
        <v>0</v>
      </c>
      <c r="U21" s="51" t="s">
        <v>305</v>
      </c>
      <c r="V21" s="51">
        <f>863628+82225+70400+521400+306240</f>
        <v>1843893</v>
      </c>
      <c r="W21" s="51">
        <f>754600+83200+616200+97175+298330</f>
        <v>1849505</v>
      </c>
    </row>
    <row r="22" spans="1:23" s="47" customFormat="1" ht="23.1" customHeight="1" x14ac:dyDescent="0.45">
      <c r="A22" s="180" t="s">
        <v>164</v>
      </c>
      <c r="B22" s="174"/>
      <c r="C22" s="173"/>
      <c r="D22" s="172">
        <f t="shared" si="0"/>
        <v>0</v>
      </c>
      <c r="E22" s="206" t="s">
        <v>19</v>
      </c>
      <c r="F22" s="216"/>
      <c r="G22" s="215"/>
      <c r="H22" s="214">
        <f t="shared" si="1"/>
        <v>0</v>
      </c>
      <c r="I22" s="116"/>
      <c r="J22" s="225" t="s">
        <v>304</v>
      </c>
      <c r="K22" s="224">
        <f>K20+K21</f>
        <v>0</v>
      </c>
      <c r="L22" s="223">
        <f>L20+L21</f>
        <v>0</v>
      </c>
      <c r="M22" s="222">
        <f t="shared" si="2"/>
        <v>0</v>
      </c>
      <c r="N22" s="116"/>
      <c r="O22" s="458"/>
      <c r="P22" s="153" t="s">
        <v>18</v>
      </c>
      <c r="Q22" s="148"/>
      <c r="R22" s="147"/>
      <c r="S22" s="146">
        <f t="shared" si="3"/>
        <v>0</v>
      </c>
      <c r="U22" s="51" t="s">
        <v>303</v>
      </c>
      <c r="V22" s="51">
        <f>604690+600000</f>
        <v>1204690</v>
      </c>
      <c r="W22" s="51">
        <f>569890+600000</f>
        <v>1169890</v>
      </c>
    </row>
    <row r="23" spans="1:23" s="47" customFormat="1" ht="23.1" customHeight="1" x14ac:dyDescent="0.45">
      <c r="A23" s="221" t="s">
        <v>165</v>
      </c>
      <c r="B23" s="169"/>
      <c r="C23" s="168"/>
      <c r="D23" s="167">
        <f t="shared" si="0"/>
        <v>0</v>
      </c>
      <c r="E23" s="221" t="s">
        <v>20</v>
      </c>
      <c r="F23" s="216"/>
      <c r="G23" s="215"/>
      <c r="H23" s="214">
        <f t="shared" si="1"/>
        <v>0</v>
      </c>
      <c r="I23" s="116"/>
      <c r="J23" s="220" t="s">
        <v>302</v>
      </c>
      <c r="K23" s="219"/>
      <c r="L23" s="218"/>
      <c r="M23" s="217">
        <f t="shared" si="2"/>
        <v>0</v>
      </c>
      <c r="N23" s="116"/>
      <c r="O23" s="458"/>
      <c r="P23" s="153" t="s">
        <v>166</v>
      </c>
      <c r="Q23" s="148"/>
      <c r="R23" s="147"/>
      <c r="S23" s="146">
        <f t="shared" si="3"/>
        <v>0</v>
      </c>
      <c r="U23" s="51" t="s">
        <v>301</v>
      </c>
      <c r="V23" s="51">
        <f>V21+V22</f>
        <v>3048583</v>
      </c>
      <c r="W23" s="51">
        <f>W21+W22</f>
        <v>3019395</v>
      </c>
    </row>
    <row r="24" spans="1:23" s="47" customFormat="1" ht="23.1" customHeight="1" thickBot="1" x14ac:dyDescent="0.5">
      <c r="A24" s="163" t="s">
        <v>167</v>
      </c>
      <c r="B24" s="162">
        <f>SUM(B20:B23)</f>
        <v>0</v>
      </c>
      <c r="C24" s="161">
        <f>SUM(C20:C23)</f>
        <v>0</v>
      </c>
      <c r="D24" s="160">
        <f t="shared" si="0"/>
        <v>0</v>
      </c>
      <c r="E24" s="206" t="s">
        <v>22</v>
      </c>
      <c r="F24" s="216"/>
      <c r="G24" s="215"/>
      <c r="H24" s="214">
        <f t="shared" si="1"/>
        <v>0</v>
      </c>
      <c r="I24" s="116"/>
      <c r="J24" s="213" t="s">
        <v>300</v>
      </c>
      <c r="K24" s="212">
        <f>K22-K23</f>
        <v>0</v>
      </c>
      <c r="L24" s="211">
        <f>L22-L23</f>
        <v>0</v>
      </c>
      <c r="M24" s="210">
        <f t="shared" si="2"/>
        <v>0</v>
      </c>
      <c r="N24" s="116"/>
      <c r="O24" s="458"/>
      <c r="P24" s="153" t="s">
        <v>21</v>
      </c>
      <c r="Q24" s="148"/>
      <c r="R24" s="147"/>
      <c r="S24" s="146">
        <f t="shared" si="3"/>
        <v>0</v>
      </c>
      <c r="U24" s="152" t="s">
        <v>299</v>
      </c>
      <c r="V24" s="152">
        <v>3048583</v>
      </c>
      <c r="W24" s="152">
        <v>3019395</v>
      </c>
    </row>
    <row r="25" spans="1:23" s="47" customFormat="1" ht="23.1" customHeight="1" thickBot="1" x14ac:dyDescent="0.5">
      <c r="A25" s="209" t="s">
        <v>298</v>
      </c>
      <c r="B25" s="208"/>
      <c r="C25" s="207"/>
      <c r="D25" s="193">
        <f t="shared" si="0"/>
        <v>0</v>
      </c>
      <c r="E25" s="206" t="s">
        <v>23</v>
      </c>
      <c r="F25" s="205"/>
      <c r="G25" s="204"/>
      <c r="H25" s="203">
        <f t="shared" si="1"/>
        <v>0</v>
      </c>
      <c r="I25" s="116"/>
      <c r="J25" s="202"/>
      <c r="K25" s="201"/>
      <c r="L25" s="201"/>
      <c r="M25" s="171"/>
      <c r="N25" s="116"/>
      <c r="O25" s="458"/>
      <c r="P25" s="153" t="s">
        <v>168</v>
      </c>
      <c r="Q25" s="148"/>
      <c r="R25" s="147"/>
      <c r="S25" s="146">
        <f t="shared" si="3"/>
        <v>0</v>
      </c>
      <c r="U25" s="152" t="s">
        <v>297</v>
      </c>
      <c r="V25" s="152">
        <f>V23-V24</f>
        <v>0</v>
      </c>
      <c r="W25" s="152">
        <f>W23-W24</f>
        <v>0</v>
      </c>
    </row>
    <row r="26" spans="1:23" s="47" customFormat="1" ht="23.1" customHeight="1" thickBot="1" x14ac:dyDescent="0.5">
      <c r="A26" s="180" t="s">
        <v>169</v>
      </c>
      <c r="B26" s="169"/>
      <c r="C26" s="168"/>
      <c r="D26" s="167">
        <f t="shared" si="0"/>
        <v>0</v>
      </c>
      <c r="E26" s="159"/>
      <c r="G26" s="200"/>
      <c r="H26" s="199"/>
      <c r="I26" s="156"/>
      <c r="J26" s="166" t="s">
        <v>296</v>
      </c>
      <c r="K26" s="165" t="s">
        <v>24</v>
      </c>
      <c r="L26" s="165" t="s">
        <v>25</v>
      </c>
      <c r="M26" s="164" t="s">
        <v>138</v>
      </c>
      <c r="N26" s="116"/>
      <c r="O26" s="458"/>
      <c r="P26" s="153" t="s">
        <v>295</v>
      </c>
      <c r="Q26" s="148"/>
      <c r="R26" s="147"/>
      <c r="S26" s="146">
        <f t="shared" si="3"/>
        <v>0</v>
      </c>
      <c r="U26" s="152"/>
      <c r="V26" s="152"/>
      <c r="W26" s="152"/>
    </row>
    <row r="27" spans="1:23" s="47" customFormat="1" ht="23.1" customHeight="1" thickTop="1" x14ac:dyDescent="0.45">
      <c r="A27" s="198" t="s">
        <v>170</v>
      </c>
      <c r="B27" s="162">
        <f>SUM(B25:B26)</f>
        <v>0</v>
      </c>
      <c r="C27" s="161">
        <f>SUM(C25:C26)</f>
        <v>0</v>
      </c>
      <c r="D27" s="160">
        <f t="shared" si="0"/>
        <v>0</v>
      </c>
      <c r="E27" s="159"/>
      <c r="H27" s="157"/>
      <c r="I27" s="116"/>
      <c r="J27" s="197" t="s">
        <v>294</v>
      </c>
      <c r="K27" s="196"/>
      <c r="L27" s="196"/>
      <c r="M27" s="154">
        <f>L27-K27</f>
        <v>0</v>
      </c>
      <c r="N27" s="116"/>
      <c r="O27" s="458"/>
      <c r="P27" s="153" t="s">
        <v>171</v>
      </c>
      <c r="Q27" s="148"/>
      <c r="R27" s="147"/>
      <c r="S27" s="146">
        <f t="shared" si="3"/>
        <v>0</v>
      </c>
      <c r="U27" s="152"/>
      <c r="V27" s="152"/>
      <c r="W27" s="152"/>
    </row>
    <row r="28" spans="1:23" s="47" customFormat="1" ht="23.1" customHeight="1" x14ac:dyDescent="0.45">
      <c r="A28" s="195" t="s">
        <v>184</v>
      </c>
      <c r="B28" s="183"/>
      <c r="C28" s="194"/>
      <c r="D28" s="193">
        <f t="shared" si="0"/>
        <v>0</v>
      </c>
      <c r="E28" s="159"/>
      <c r="H28" s="157"/>
      <c r="I28" s="116"/>
      <c r="J28" s="192" t="s">
        <v>293</v>
      </c>
      <c r="K28" s="191"/>
      <c r="L28" s="191"/>
      <c r="M28" s="140">
        <f>L28-K28</f>
        <v>0</v>
      </c>
      <c r="N28" s="116"/>
      <c r="O28" s="458"/>
      <c r="P28" s="153" t="s">
        <v>292</v>
      </c>
      <c r="Q28" s="148"/>
      <c r="R28" s="176"/>
      <c r="S28" s="146">
        <f t="shared" si="3"/>
        <v>0</v>
      </c>
      <c r="U28" s="152"/>
      <c r="V28" s="152"/>
      <c r="W28" s="152"/>
    </row>
    <row r="29" spans="1:23" s="47" customFormat="1" ht="23.1" customHeight="1" x14ac:dyDescent="0.45">
      <c r="A29" s="180" t="s">
        <v>172</v>
      </c>
      <c r="B29" s="174"/>
      <c r="C29" s="173"/>
      <c r="D29" s="172">
        <f t="shared" si="0"/>
        <v>0</v>
      </c>
      <c r="E29" s="159"/>
      <c r="H29" s="157"/>
      <c r="I29" s="116"/>
      <c r="J29" s="190" t="s">
        <v>291</v>
      </c>
      <c r="K29" s="184"/>
      <c r="L29" s="184"/>
      <c r="M29" s="140">
        <f>L29-K29</f>
        <v>0</v>
      </c>
      <c r="N29" s="116"/>
      <c r="O29" s="459"/>
      <c r="P29" s="189" t="s">
        <v>65</v>
      </c>
      <c r="Q29" s="188"/>
      <c r="R29" s="187"/>
      <c r="S29" s="186">
        <f t="shared" si="3"/>
        <v>0</v>
      </c>
      <c r="U29" s="152"/>
      <c r="V29" s="152"/>
      <c r="W29" s="152"/>
    </row>
    <row r="30" spans="1:23" s="47" customFormat="1" ht="23.1" customHeight="1" x14ac:dyDescent="0.45">
      <c r="A30" s="180" t="s">
        <v>173</v>
      </c>
      <c r="B30" s="174"/>
      <c r="C30" s="173"/>
      <c r="D30" s="172">
        <f t="shared" si="0"/>
        <v>0</v>
      </c>
      <c r="E30" s="159"/>
      <c r="H30" s="157"/>
      <c r="I30" s="116"/>
      <c r="J30" s="185" t="s">
        <v>290</v>
      </c>
      <c r="K30" s="184"/>
      <c r="L30" s="184"/>
      <c r="M30" s="140">
        <f>L30-K30</f>
        <v>0</v>
      </c>
      <c r="N30" s="116"/>
      <c r="O30" s="468" t="s">
        <v>289</v>
      </c>
      <c r="P30" s="153" t="s">
        <v>288</v>
      </c>
      <c r="Q30" s="183"/>
      <c r="R30" s="182"/>
      <c r="S30" s="181">
        <f t="shared" si="3"/>
        <v>0</v>
      </c>
      <c r="U30" s="152"/>
      <c r="V30" s="152"/>
      <c r="W30" s="152"/>
    </row>
    <row r="31" spans="1:23" s="47" customFormat="1" ht="23.1" customHeight="1" thickBot="1" x14ac:dyDescent="0.5">
      <c r="A31" s="180" t="s">
        <v>185</v>
      </c>
      <c r="B31" s="148"/>
      <c r="C31" s="179"/>
      <c r="D31" s="172">
        <f t="shared" si="0"/>
        <v>0</v>
      </c>
      <c r="E31" s="159"/>
      <c r="H31" s="157"/>
      <c r="I31" s="116"/>
      <c r="J31" s="178" t="s">
        <v>287</v>
      </c>
      <c r="K31" s="177"/>
      <c r="L31" s="177"/>
      <c r="M31" s="126">
        <f>L31-K31</f>
        <v>0</v>
      </c>
      <c r="N31" s="116"/>
      <c r="O31" s="469"/>
      <c r="P31" s="153" t="s">
        <v>286</v>
      </c>
      <c r="Q31" s="148"/>
      <c r="R31" s="176"/>
      <c r="S31" s="146">
        <f t="shared" si="3"/>
        <v>0</v>
      </c>
      <c r="U31" s="152"/>
      <c r="V31" s="152"/>
      <c r="W31" s="152"/>
    </row>
    <row r="32" spans="1:23" s="47" customFormat="1" ht="23.1" customHeight="1" thickBot="1" x14ac:dyDescent="0.5">
      <c r="A32" s="175" t="s">
        <v>26</v>
      </c>
      <c r="B32" s="174"/>
      <c r="C32" s="173"/>
      <c r="D32" s="172">
        <f t="shared" si="0"/>
        <v>0</v>
      </c>
      <c r="E32" s="159"/>
      <c r="H32" s="157"/>
      <c r="I32" s="116"/>
      <c r="M32" s="171"/>
      <c r="N32" s="116"/>
      <c r="O32" s="469"/>
      <c r="P32" s="153" t="s">
        <v>285</v>
      </c>
      <c r="Q32" s="148"/>
      <c r="R32" s="147"/>
      <c r="S32" s="146">
        <f t="shared" si="3"/>
        <v>0</v>
      </c>
      <c r="U32" s="152"/>
      <c r="V32" s="152"/>
      <c r="W32" s="152"/>
    </row>
    <row r="33" spans="1:235" s="47" customFormat="1" ht="23.1" customHeight="1" thickBot="1" x14ac:dyDescent="0.5">
      <c r="A33" s="170" t="s">
        <v>174</v>
      </c>
      <c r="B33" s="169"/>
      <c r="C33" s="168"/>
      <c r="D33" s="167">
        <f t="shared" si="0"/>
        <v>0</v>
      </c>
      <c r="E33" s="159"/>
      <c r="H33" s="157"/>
      <c r="I33" s="116"/>
      <c r="J33" s="166" t="str">
        <f>J11</f>
        <v>⑨販売管理費計＝㉘～㉛</v>
      </c>
      <c r="K33" s="165" t="s">
        <v>24</v>
      </c>
      <c r="L33" s="165" t="s">
        <v>25</v>
      </c>
      <c r="M33" s="164" t="s">
        <v>138</v>
      </c>
      <c r="N33" s="116"/>
      <c r="O33" s="469"/>
      <c r="P33" s="153" t="s">
        <v>284</v>
      </c>
      <c r="Q33" s="148"/>
      <c r="R33" s="147"/>
      <c r="S33" s="146">
        <f t="shared" si="3"/>
        <v>0</v>
      </c>
      <c r="U33" s="152"/>
      <c r="V33" s="152"/>
      <c r="W33" s="152"/>
    </row>
    <row r="34" spans="1:235" s="47" customFormat="1" ht="23.1" customHeight="1" thickTop="1" x14ac:dyDescent="0.45">
      <c r="A34" s="163" t="s">
        <v>175</v>
      </c>
      <c r="B34" s="162">
        <f>SUM(B28:B33)</f>
        <v>0</v>
      </c>
      <c r="C34" s="161">
        <f>SUM(C28:C33)</f>
        <v>0</v>
      </c>
      <c r="D34" s="160">
        <f t="shared" si="0"/>
        <v>0</v>
      </c>
      <c r="E34" s="159"/>
      <c r="G34" s="158"/>
      <c r="H34" s="157"/>
      <c r="I34" s="156"/>
      <c r="J34" s="155" t="str">
        <f>O3</f>
        <v>㉘人件費</v>
      </c>
      <c r="K34" s="381">
        <f>SUM(Q3:Q12)</f>
        <v>0</v>
      </c>
      <c r="L34" s="381">
        <f>SUM(R3:R12)</f>
        <v>0</v>
      </c>
      <c r="M34" s="154">
        <f>L34-K34</f>
        <v>0</v>
      </c>
      <c r="N34" s="116"/>
      <c r="O34" s="469"/>
      <c r="P34" s="153" t="s">
        <v>283</v>
      </c>
      <c r="Q34" s="148"/>
      <c r="R34" s="147"/>
      <c r="S34" s="146">
        <f t="shared" si="3"/>
        <v>0</v>
      </c>
      <c r="U34" s="152"/>
      <c r="V34" s="152"/>
      <c r="W34" s="152"/>
    </row>
    <row r="35" spans="1:235" s="47" customFormat="1" ht="23.1" customHeight="1" x14ac:dyDescent="0.45">
      <c r="A35" s="145" t="s">
        <v>176</v>
      </c>
      <c r="B35" s="151">
        <f>B24+B27+B34</f>
        <v>0</v>
      </c>
      <c r="C35" s="150">
        <f>C24+C27+C34</f>
        <v>0</v>
      </c>
      <c r="D35" s="142">
        <f t="shared" si="0"/>
        <v>0</v>
      </c>
      <c r="E35" s="460" t="s">
        <v>282</v>
      </c>
      <c r="F35" s="462">
        <f>B37-F21</f>
        <v>0</v>
      </c>
      <c r="G35" s="464">
        <f>C37-G21</f>
        <v>0</v>
      </c>
      <c r="H35" s="466">
        <f>G35-F35</f>
        <v>0</v>
      </c>
      <c r="I35" s="116"/>
      <c r="J35" s="141" t="str">
        <f>O13</f>
        <v>㉙営業費・顧客費</v>
      </c>
      <c r="K35" s="382">
        <f>SUM(Q13:Q19)</f>
        <v>0</v>
      </c>
      <c r="L35" s="382">
        <f>SUM(R13:R19)</f>
        <v>0</v>
      </c>
      <c r="M35" s="140">
        <f>L35-K35</f>
        <v>0</v>
      </c>
      <c r="N35" s="116"/>
      <c r="O35" s="469"/>
      <c r="P35" s="149" t="s">
        <v>281</v>
      </c>
      <c r="Q35" s="148"/>
      <c r="R35" s="147"/>
      <c r="S35" s="146">
        <f t="shared" si="3"/>
        <v>0</v>
      </c>
      <c r="U35" s="6"/>
      <c r="V35" s="6"/>
      <c r="W35" s="6"/>
    </row>
    <row r="36" spans="1:235" s="47" customFormat="1" ht="23.1" customHeight="1" thickBot="1" x14ac:dyDescent="0.5">
      <c r="A36" s="145" t="s">
        <v>177</v>
      </c>
      <c r="B36" s="144"/>
      <c r="C36" s="143"/>
      <c r="D36" s="142">
        <f t="shared" si="0"/>
        <v>0</v>
      </c>
      <c r="E36" s="461"/>
      <c r="F36" s="463"/>
      <c r="G36" s="465"/>
      <c r="H36" s="467"/>
      <c r="I36" s="116"/>
      <c r="J36" s="141" t="str">
        <f>O20</f>
        <v>㉚維持費</v>
      </c>
      <c r="K36" s="382">
        <f>SUM(Q20:Q29)</f>
        <v>0</v>
      </c>
      <c r="L36" s="382">
        <f>SUM(R20:R29)</f>
        <v>0</v>
      </c>
      <c r="M36" s="140">
        <f>L36-K36</f>
        <v>0</v>
      </c>
      <c r="N36" s="116"/>
      <c r="O36" s="470"/>
      <c r="P36" s="139" t="s">
        <v>280</v>
      </c>
      <c r="Q36" s="138"/>
      <c r="R36" s="137"/>
      <c r="S36" s="136">
        <f t="shared" si="3"/>
        <v>0</v>
      </c>
      <c r="U36" s="6"/>
      <c r="V36" s="6"/>
      <c r="W36" s="6"/>
    </row>
    <row r="37" spans="1:235" s="47" customFormat="1" ht="23.1" customHeight="1" thickTop="1" thickBot="1" x14ac:dyDescent="0.5">
      <c r="A37" s="135" t="s">
        <v>178</v>
      </c>
      <c r="B37" s="134">
        <f>B19+B35
+B36</f>
        <v>0</v>
      </c>
      <c r="C37" s="133">
        <f>C19+C35+C36</f>
        <v>0</v>
      </c>
      <c r="D37" s="132">
        <f t="shared" si="0"/>
        <v>0</v>
      </c>
      <c r="E37" s="131" t="s">
        <v>179</v>
      </c>
      <c r="F37" s="130">
        <f>F21+F35</f>
        <v>0</v>
      </c>
      <c r="G37" s="129">
        <f>G21+G35</f>
        <v>0</v>
      </c>
      <c r="H37" s="128">
        <f>G37-F37</f>
        <v>0</v>
      </c>
      <c r="I37" s="116"/>
      <c r="J37" s="127" t="str">
        <f>O30</f>
        <v>㉛その他経費</v>
      </c>
      <c r="K37" s="383">
        <f>SUM(Q30:Q36)</f>
        <v>0</v>
      </c>
      <c r="L37" s="383">
        <f>SUM(R30:R36)</f>
        <v>0</v>
      </c>
      <c r="M37" s="126">
        <f>L37-K37</f>
        <v>0</v>
      </c>
      <c r="N37" s="116"/>
      <c r="O37" s="453" t="s">
        <v>279</v>
      </c>
      <c r="P37" s="454"/>
      <c r="Q37" s="125">
        <f>SUM(Q3:Q36)</f>
        <v>0</v>
      </c>
      <c r="R37" s="124">
        <f>SUM(R3:R36)</f>
        <v>0</v>
      </c>
      <c r="S37" s="123">
        <f t="shared" si="3"/>
        <v>0</v>
      </c>
      <c r="U37" s="6"/>
      <c r="V37" s="6"/>
      <c r="W37" s="6"/>
    </row>
    <row r="38" spans="1:235" ht="21" customHeight="1" x14ac:dyDescent="0.45">
      <c r="A38" s="2"/>
      <c r="B38" s="2"/>
      <c r="C38" s="2"/>
      <c r="D38" s="2"/>
      <c r="G38" s="4" t="s">
        <v>278</v>
      </c>
      <c r="Q38" s="116"/>
    </row>
    <row r="39" spans="1:235" ht="21" customHeight="1" x14ac:dyDescent="0.45">
      <c r="A39" s="2"/>
      <c r="B39" s="2"/>
      <c r="C39" s="2"/>
      <c r="D39" s="2"/>
      <c r="E39" s="122" t="s">
        <v>277</v>
      </c>
      <c r="F39" s="121">
        <f>F22+F23+F24+F25</f>
        <v>0</v>
      </c>
      <c r="G39" s="120">
        <f>G22+G23+G24+G25</f>
        <v>0</v>
      </c>
      <c r="H39" s="119"/>
      <c r="L39" s="48"/>
      <c r="M39" s="48"/>
      <c r="O39" s="48"/>
      <c r="P39" s="118" t="s">
        <v>276</v>
      </c>
      <c r="Q39" s="400"/>
      <c r="R39" s="400"/>
      <c r="S39" s="52"/>
    </row>
    <row r="40" spans="1:235" ht="21" customHeight="1" x14ac:dyDescent="0.45">
      <c r="E40" s="5" t="s">
        <v>275</v>
      </c>
      <c r="F40" s="119">
        <f>F35-F39</f>
        <v>0</v>
      </c>
      <c r="G40" s="119">
        <f>G35-G39</f>
        <v>0</v>
      </c>
      <c r="H40" s="119"/>
      <c r="K40" s="116"/>
      <c r="L40" s="48"/>
      <c r="M40" s="48"/>
      <c r="O40" s="48"/>
      <c r="P40" s="118" t="s">
        <v>275</v>
      </c>
      <c r="Q40" s="390">
        <f>Q37-Q39</f>
        <v>0</v>
      </c>
      <c r="R40" s="390">
        <f>R37-R39</f>
        <v>0</v>
      </c>
      <c r="S40" s="117"/>
    </row>
    <row r="41" spans="1:235" ht="21" customHeight="1" x14ac:dyDescent="0.45">
      <c r="K41" s="116"/>
      <c r="L41" s="48"/>
      <c r="M41" s="48"/>
      <c r="O41" s="48"/>
      <c r="P41" s="48"/>
      <c r="Q41" s="48"/>
      <c r="R41" s="48"/>
      <c r="S41" s="48"/>
    </row>
    <row r="42" spans="1:235" ht="21" customHeight="1" x14ac:dyDescent="0.45">
      <c r="A42" s="2"/>
      <c r="B42" s="2"/>
      <c r="C42" s="2"/>
      <c r="D42" s="2"/>
      <c r="K42" s="115"/>
      <c r="L42" s="48"/>
      <c r="M42" s="48"/>
      <c r="O42" s="48"/>
      <c r="P42" s="48"/>
      <c r="Q42" s="48"/>
      <c r="R42" s="48"/>
      <c r="S42" s="48"/>
    </row>
    <row r="43" spans="1:235" s="48" customFormat="1" ht="21" customHeight="1" x14ac:dyDescent="0.45">
      <c r="A43" s="2"/>
      <c r="B43" s="2"/>
      <c r="C43" s="2"/>
      <c r="D43" s="2"/>
      <c r="I43" s="2"/>
      <c r="J43" s="3"/>
      <c r="K43" s="2"/>
      <c r="U43" s="6"/>
      <c r="V43" s="6"/>
      <c r="W43" s="6"/>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row>
    <row r="44" spans="1:235" s="48" customFormat="1" ht="21" customHeight="1" x14ac:dyDescent="0.45">
      <c r="A44" s="2"/>
      <c r="B44"/>
      <c r="C44"/>
      <c r="D44"/>
      <c r="E44"/>
      <c r="F44"/>
      <c r="G44"/>
      <c r="H44"/>
      <c r="I44"/>
      <c r="J44"/>
      <c r="K44"/>
      <c r="L44"/>
      <c r="M44"/>
      <c r="N44"/>
      <c r="O44"/>
      <c r="P44"/>
      <c r="Q44"/>
      <c r="R44"/>
      <c r="S44"/>
      <c r="T44"/>
      <c r="U44"/>
      <c r="V44" s="6"/>
      <c r="W44" s="6"/>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row>
    <row r="45" spans="1:235" s="48" customFormat="1" ht="21" customHeight="1" x14ac:dyDescent="0.45">
      <c r="A45" s="2"/>
      <c r="B45"/>
      <c r="C45"/>
      <c r="D45"/>
      <c r="E45"/>
      <c r="F45"/>
      <c r="G45"/>
      <c r="H45"/>
      <c r="I45"/>
      <c r="J45"/>
      <c r="K45"/>
      <c r="L45"/>
      <c r="M45"/>
      <c r="N45"/>
      <c r="O45"/>
      <c r="P45"/>
      <c r="Q45"/>
      <c r="R45"/>
      <c r="S45"/>
      <c r="T45"/>
      <c r="U45"/>
      <c r="V45" s="6"/>
      <c r="W45" s="6"/>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row>
    <row r="46" spans="1:235" s="48" customFormat="1" ht="21" customHeight="1" x14ac:dyDescent="0.45">
      <c r="A46" s="2"/>
      <c r="B46"/>
      <c r="C46"/>
      <c r="D46"/>
      <c r="E46"/>
      <c r="F46"/>
      <c r="G46"/>
      <c r="H46"/>
      <c r="I46"/>
      <c r="J46"/>
      <c r="K46"/>
      <c r="L46"/>
      <c r="M46"/>
      <c r="N46"/>
      <c r="O46"/>
      <c r="P46"/>
      <c r="Q46"/>
      <c r="R46"/>
      <c r="S46"/>
      <c r="T46"/>
      <c r="U46"/>
      <c r="V46" s="6"/>
      <c r="W46" s="6"/>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row>
    <row r="47" spans="1:235" s="48" customFormat="1" ht="21" customHeight="1" x14ac:dyDescent="0.45">
      <c r="A47" s="2"/>
      <c r="B47"/>
      <c r="C47"/>
      <c r="D47"/>
      <c r="E47"/>
      <c r="F47"/>
      <c r="G47"/>
      <c r="H47"/>
      <c r="I47"/>
      <c r="J47"/>
      <c r="K47"/>
      <c r="L47"/>
      <c r="M47"/>
      <c r="N47"/>
      <c r="O47"/>
      <c r="P47"/>
      <c r="Q47"/>
      <c r="R47"/>
      <c r="S47"/>
      <c r="T47"/>
      <c r="U47"/>
      <c r="V47" s="6"/>
      <c r="W47" s="6"/>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row>
    <row r="48" spans="1:235" s="48" customFormat="1" ht="21" customHeight="1" x14ac:dyDescent="0.45">
      <c r="A48" s="2"/>
      <c r="B48"/>
      <c r="C48"/>
      <c r="D48"/>
      <c r="E48"/>
      <c r="F48"/>
      <c r="G48"/>
      <c r="H48"/>
      <c r="I48"/>
      <c r="J48"/>
      <c r="K48"/>
      <c r="L48"/>
      <c r="M48"/>
      <c r="N48"/>
      <c r="O48"/>
      <c r="P48"/>
      <c r="Q48"/>
      <c r="R48"/>
      <c r="S48"/>
      <c r="T48"/>
      <c r="U48"/>
      <c r="V48" s="6"/>
      <c r="W48" s="6"/>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row>
    <row r="49" spans="1:235" s="48" customFormat="1" ht="21" customHeight="1" x14ac:dyDescent="0.45">
      <c r="A49" s="2"/>
      <c r="B49"/>
      <c r="C49"/>
      <c r="D49"/>
      <c r="E49"/>
      <c r="F49"/>
      <c r="G49"/>
      <c r="H49"/>
      <c r="I49"/>
      <c r="J49"/>
      <c r="K49"/>
      <c r="L49"/>
      <c r="M49"/>
      <c r="N49"/>
      <c r="O49"/>
      <c r="P49"/>
      <c r="Q49"/>
      <c r="R49"/>
      <c r="S49"/>
      <c r="T49"/>
      <c r="U49"/>
      <c r="V49" s="6"/>
      <c r="W49" s="6"/>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row>
    <row r="50" spans="1:235" s="48" customFormat="1" ht="21" customHeight="1" x14ac:dyDescent="0.45">
      <c r="A50" s="2"/>
      <c r="B50"/>
      <c r="C50"/>
      <c r="D50"/>
      <c r="E50"/>
      <c r="F50"/>
      <c r="G50"/>
      <c r="H50"/>
      <c r="I50"/>
      <c r="J50"/>
      <c r="K50"/>
      <c r="L50"/>
      <c r="M50"/>
      <c r="N50"/>
      <c r="O50"/>
      <c r="P50"/>
      <c r="Q50"/>
      <c r="R50"/>
      <c r="S50"/>
      <c r="T50"/>
      <c r="U50"/>
      <c r="V50" s="6"/>
      <c r="W50" s="6"/>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row>
    <row r="51" spans="1:235" s="48" customFormat="1" ht="21" customHeight="1" x14ac:dyDescent="0.45">
      <c r="A51" s="2"/>
      <c r="B51"/>
      <c r="C51"/>
      <c r="D51"/>
      <c r="E51"/>
      <c r="F51"/>
      <c r="G51"/>
      <c r="H51"/>
      <c r="I51"/>
      <c r="J51"/>
      <c r="K51"/>
      <c r="L51"/>
      <c r="M51"/>
      <c r="N51"/>
      <c r="O51"/>
      <c r="P51"/>
      <c r="Q51"/>
      <c r="R51"/>
      <c r="S51"/>
      <c r="T51"/>
      <c r="U51"/>
      <c r="V51" s="6"/>
      <c r="W51" s="6"/>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row>
    <row r="52" spans="1:235" s="48" customFormat="1" ht="21" customHeight="1" x14ac:dyDescent="0.45">
      <c r="A52" s="2"/>
      <c r="B52"/>
      <c r="C52"/>
      <c r="D52"/>
      <c r="E52"/>
      <c r="F52"/>
      <c r="G52"/>
      <c r="H52"/>
      <c r="I52"/>
      <c r="J52"/>
      <c r="K52"/>
      <c r="L52"/>
      <c r="M52"/>
      <c r="N52"/>
      <c r="O52"/>
      <c r="P52"/>
      <c r="Q52"/>
      <c r="R52"/>
      <c r="S52"/>
      <c r="T52"/>
      <c r="U52"/>
      <c r="V52" s="6"/>
      <c r="W52" s="6"/>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row>
    <row r="53" spans="1:235" s="48" customFormat="1" ht="21" customHeight="1" x14ac:dyDescent="0.45">
      <c r="A53" s="2"/>
      <c r="B53" s="2"/>
      <c r="C53" s="2"/>
      <c r="D53" s="2"/>
      <c r="I53" s="2"/>
      <c r="J53" s="3"/>
      <c r="K53" s="2"/>
      <c r="U53" s="6"/>
      <c r="V53" s="6"/>
      <c r="W53" s="6"/>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row>
    <row r="54" spans="1:235" s="48" customFormat="1" ht="21" customHeight="1" x14ac:dyDescent="0.45">
      <c r="A54" s="2"/>
      <c r="B54" s="2"/>
      <c r="C54" s="2"/>
      <c r="D54" s="2"/>
      <c r="I54" s="2"/>
      <c r="J54" s="3"/>
      <c r="K54" s="2"/>
      <c r="U54" s="6"/>
      <c r="V54" s="6"/>
      <c r="W54" s="6"/>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row>
    <row r="55" spans="1:235" s="48" customFormat="1" ht="21" customHeight="1" x14ac:dyDescent="0.45">
      <c r="A55" s="2"/>
      <c r="B55" s="2"/>
      <c r="C55" s="2"/>
      <c r="D55" s="2"/>
      <c r="I55" s="2"/>
      <c r="J55" s="3"/>
      <c r="K55" s="2"/>
      <c r="U55" s="6"/>
      <c r="V55" s="6"/>
      <c r="W55" s="6"/>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row>
    <row r="56" spans="1:235" s="48" customFormat="1" ht="21" customHeight="1" x14ac:dyDescent="0.45">
      <c r="A56" s="2"/>
      <c r="B56" s="2"/>
      <c r="C56" s="2"/>
      <c r="D56" s="2"/>
      <c r="I56" s="2"/>
      <c r="J56" s="3"/>
      <c r="K56" s="2"/>
      <c r="U56" s="6"/>
      <c r="V56" s="6"/>
      <c r="W56" s="6"/>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row>
    <row r="57" spans="1:235" s="48" customFormat="1" ht="21" customHeight="1" x14ac:dyDescent="0.45">
      <c r="A57" s="2"/>
      <c r="B57" s="2"/>
      <c r="C57" s="2"/>
      <c r="D57" s="2"/>
      <c r="I57" s="2"/>
      <c r="J57" s="3"/>
      <c r="K57" s="2"/>
      <c r="U57" s="6"/>
      <c r="V57" s="6"/>
      <c r="W57" s="6"/>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row>
    <row r="58" spans="1:235" s="48" customFormat="1" ht="21" customHeight="1" x14ac:dyDescent="0.45">
      <c r="A58" s="2"/>
      <c r="B58" s="2"/>
      <c r="C58" s="2"/>
      <c r="D58" s="2"/>
      <c r="I58" s="2"/>
      <c r="J58" s="3"/>
      <c r="K58" s="2"/>
      <c r="U58" s="6"/>
      <c r="V58" s="6"/>
      <c r="W58" s="6"/>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row>
    <row r="59" spans="1:235" s="48" customFormat="1" ht="21" customHeight="1" x14ac:dyDescent="0.45">
      <c r="A59" s="2"/>
      <c r="B59" s="2"/>
      <c r="C59" s="2"/>
      <c r="D59" s="2"/>
      <c r="I59" s="2"/>
      <c r="J59" s="3"/>
      <c r="K59" s="2"/>
      <c r="U59" s="6"/>
      <c r="V59" s="6"/>
      <c r="W59" s="6"/>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row>
    <row r="60" spans="1:235" s="48" customFormat="1" ht="21" customHeight="1" x14ac:dyDescent="0.45">
      <c r="A60" s="2"/>
      <c r="B60" s="2"/>
      <c r="C60" s="2"/>
      <c r="D60" s="2"/>
      <c r="E60" s="5"/>
      <c r="F60" s="4"/>
      <c r="G60" s="4"/>
      <c r="H60" s="4"/>
      <c r="I60" s="2"/>
      <c r="J60" s="3"/>
      <c r="K60" s="2"/>
      <c r="U60" s="6"/>
      <c r="V60" s="6"/>
      <c r="W60" s="6"/>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row>
    <row r="61" spans="1:235" s="48" customFormat="1" ht="21" customHeight="1" x14ac:dyDescent="0.45">
      <c r="A61" s="2"/>
      <c r="B61" s="2"/>
      <c r="C61" s="2"/>
      <c r="D61" s="2"/>
      <c r="E61" s="5"/>
      <c r="F61" s="4"/>
      <c r="G61" s="4"/>
      <c r="H61" s="4"/>
      <c r="I61" s="2"/>
      <c r="J61" s="3"/>
      <c r="K61" s="2"/>
      <c r="U61" s="6"/>
      <c r="V61" s="6"/>
      <c r="W61" s="6"/>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row>
    <row r="62" spans="1:235" s="48" customFormat="1" ht="21" customHeight="1" x14ac:dyDescent="0.45">
      <c r="A62" s="2"/>
      <c r="B62" s="2"/>
      <c r="C62" s="2"/>
      <c r="D62" s="2"/>
      <c r="E62" s="5"/>
      <c r="F62" s="4"/>
      <c r="G62" s="4"/>
      <c r="H62" s="4"/>
      <c r="I62" s="2"/>
      <c r="J62" s="3"/>
      <c r="K62" s="2"/>
      <c r="U62" s="6"/>
      <c r="V62" s="6"/>
      <c r="W62" s="6"/>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row>
    <row r="63" spans="1:235" s="48" customFormat="1" ht="21" customHeight="1" x14ac:dyDescent="0.45">
      <c r="A63" s="2"/>
      <c r="B63" s="2"/>
      <c r="C63" s="2"/>
      <c r="D63" s="2"/>
      <c r="E63" s="5"/>
      <c r="F63" s="4"/>
      <c r="G63" s="4"/>
      <c r="H63" s="4"/>
      <c r="I63" s="2"/>
      <c r="J63" s="3"/>
      <c r="K63" s="2"/>
      <c r="U63" s="6"/>
      <c r="V63" s="6"/>
      <c r="W63" s="6"/>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row>
    <row r="64" spans="1:235" s="48" customFormat="1" ht="21" customHeight="1" x14ac:dyDescent="0.45">
      <c r="A64" s="2"/>
      <c r="B64" s="2"/>
      <c r="C64" s="2"/>
      <c r="D64" s="2"/>
      <c r="E64" s="5"/>
      <c r="F64" s="4"/>
      <c r="G64" s="4"/>
      <c r="H64" s="4"/>
      <c r="I64" s="2"/>
      <c r="J64" s="3"/>
      <c r="K64" s="2"/>
      <c r="U64" s="6"/>
      <c r="V64" s="6"/>
      <c r="W64" s="6"/>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row>
    <row r="65" spans="1:235" s="48" customFormat="1" ht="21" customHeight="1" x14ac:dyDescent="0.45">
      <c r="A65" s="2"/>
      <c r="B65" s="2"/>
      <c r="C65" s="2"/>
      <c r="D65" s="2"/>
      <c r="E65" s="5"/>
      <c r="F65" s="4"/>
      <c r="G65" s="4"/>
      <c r="H65" s="4"/>
      <c r="I65" s="2"/>
      <c r="J65" s="3"/>
      <c r="K65" s="2"/>
      <c r="U65" s="6"/>
      <c r="V65" s="6"/>
      <c r="W65" s="6"/>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row>
    <row r="66" spans="1:235" s="48" customFormat="1" ht="21" customHeight="1" x14ac:dyDescent="0.45">
      <c r="A66" s="2"/>
      <c r="B66" s="2"/>
      <c r="C66" s="2"/>
      <c r="D66" s="2"/>
      <c r="E66" s="5"/>
      <c r="F66" s="4"/>
      <c r="G66" s="4"/>
      <c r="H66" s="4"/>
      <c r="I66" s="2"/>
      <c r="J66" s="3"/>
      <c r="K66" s="2"/>
      <c r="U66" s="6"/>
      <c r="V66" s="6"/>
      <c r="W66" s="6"/>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row>
    <row r="67" spans="1:235" s="48" customFormat="1" ht="21" customHeight="1" x14ac:dyDescent="0.45">
      <c r="A67" s="2"/>
      <c r="B67" s="2"/>
      <c r="C67" s="2"/>
      <c r="D67" s="2"/>
      <c r="E67" s="5"/>
      <c r="F67" s="4"/>
      <c r="G67" s="4"/>
      <c r="H67" s="4"/>
      <c r="I67" s="2"/>
      <c r="J67" s="3"/>
      <c r="K67" s="2"/>
      <c r="U67" s="6"/>
      <c r="V67" s="6"/>
      <c r="W67" s="6"/>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row>
    <row r="68" spans="1:235" s="48" customFormat="1" ht="21" customHeight="1" x14ac:dyDescent="0.45">
      <c r="A68" s="2"/>
      <c r="B68" s="2"/>
      <c r="C68" s="2"/>
      <c r="D68" s="2"/>
      <c r="E68" s="5"/>
      <c r="F68" s="4"/>
      <c r="G68" s="4"/>
      <c r="H68" s="4"/>
      <c r="I68" s="2"/>
      <c r="J68" s="3"/>
      <c r="K68" s="2"/>
      <c r="L68" s="2"/>
      <c r="M68" s="2"/>
      <c r="U68" s="6"/>
      <c r="V68" s="6"/>
      <c r="W68" s="6"/>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row>
    <row r="69" spans="1:235" s="48" customFormat="1" ht="21" customHeight="1" x14ac:dyDescent="0.45">
      <c r="A69" s="2"/>
      <c r="B69" s="2"/>
      <c r="C69" s="2"/>
      <c r="D69" s="2"/>
      <c r="E69" s="5"/>
      <c r="F69" s="4"/>
      <c r="G69" s="4"/>
      <c r="H69" s="4"/>
      <c r="I69" s="2"/>
      <c r="J69" s="3"/>
      <c r="K69" s="2"/>
      <c r="L69" s="2"/>
      <c r="M69" s="2"/>
      <c r="U69" s="6"/>
      <c r="V69" s="6"/>
      <c r="W69" s="6"/>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row>
    <row r="70" spans="1:235" s="48" customFormat="1" ht="21" customHeight="1" x14ac:dyDescent="0.45">
      <c r="A70" s="2"/>
      <c r="B70" s="2"/>
      <c r="C70" s="2"/>
      <c r="D70" s="2"/>
      <c r="E70" s="5"/>
      <c r="F70" s="4"/>
      <c r="G70" s="4"/>
      <c r="H70" s="4"/>
      <c r="I70" s="2"/>
      <c r="J70" s="3"/>
      <c r="K70" s="2"/>
      <c r="L70" s="2"/>
      <c r="M70" s="2"/>
      <c r="U70" s="6"/>
      <c r="V70" s="6"/>
      <c r="W70" s="6"/>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row>
    <row r="71" spans="1:235" s="48" customFormat="1" ht="21" customHeight="1" x14ac:dyDescent="0.45">
      <c r="A71" s="5"/>
      <c r="B71" s="4"/>
      <c r="C71" s="4"/>
      <c r="D71" s="4"/>
      <c r="E71" s="5"/>
      <c r="F71" s="4"/>
      <c r="G71" s="4"/>
      <c r="H71" s="4"/>
      <c r="I71" s="2"/>
      <c r="J71" s="3"/>
      <c r="K71" s="2"/>
      <c r="L71" s="2"/>
      <c r="M71" s="2"/>
      <c r="U71" s="6"/>
      <c r="V71" s="6"/>
      <c r="W71" s="6"/>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row>
    <row r="72" spans="1:235" s="48" customFormat="1" ht="21" customHeight="1" x14ac:dyDescent="0.45">
      <c r="A72" s="5"/>
      <c r="B72" s="4"/>
      <c r="C72" s="4"/>
      <c r="D72" s="4"/>
      <c r="E72" s="5"/>
      <c r="F72" s="4"/>
      <c r="G72" s="4"/>
      <c r="H72" s="4"/>
      <c r="I72" s="2"/>
      <c r="J72" s="3"/>
      <c r="K72" s="2"/>
      <c r="L72" s="2"/>
      <c r="M72" s="2"/>
      <c r="U72" s="6"/>
      <c r="V72" s="6"/>
      <c r="W72" s="6"/>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row>
    <row r="73" spans="1:235" s="48" customFormat="1" ht="21" customHeight="1" x14ac:dyDescent="0.45">
      <c r="A73" s="5"/>
      <c r="B73" s="4"/>
      <c r="C73" s="4"/>
      <c r="D73" s="4"/>
      <c r="E73" s="5"/>
      <c r="F73" s="4"/>
      <c r="G73" s="4"/>
      <c r="H73" s="4"/>
      <c r="I73" s="2"/>
      <c r="J73" s="3"/>
      <c r="K73" s="2"/>
      <c r="L73" s="2"/>
      <c r="M73" s="2"/>
      <c r="U73" s="6"/>
      <c r="V73" s="6"/>
      <c r="W73" s="6"/>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row>
  </sheetData>
  <sheetProtection algorithmName="SHA-512" hashValue="YPF8wliyFrUBmvEKWRW44H+PT0cFVyChCxptz9f2PpYpwGkf+37pRelz+34DyhbOhQ5fs0DBTkcyrtAiMioweA==" saltValue="AH0ERFHq9bw+yhoID0AQMw==" spinCount="100000" sheet="1" objects="1" scenarios="1" formatCells="0" formatColumns="0" formatRows="0"/>
  <mergeCells count="11">
    <mergeCell ref="C1:D1"/>
    <mergeCell ref="O37:P37"/>
    <mergeCell ref="O2:P2"/>
    <mergeCell ref="O20:O29"/>
    <mergeCell ref="E35:E36"/>
    <mergeCell ref="F35:F36"/>
    <mergeCell ref="G35:G36"/>
    <mergeCell ref="H35:H36"/>
    <mergeCell ref="O30:O36"/>
    <mergeCell ref="O3:O12"/>
    <mergeCell ref="O13:O19"/>
  </mergeCells>
  <phoneticPr fontId="3"/>
  <conditionalFormatting sqref="B3:C37">
    <cfRule type="containsBlanks" dxfId="9" priority="9">
      <formula>LEN(TRIM(B3))=0</formula>
    </cfRule>
  </conditionalFormatting>
  <conditionalFormatting sqref="B36:C36">
    <cfRule type="containsBlanks" dxfId="8" priority="4">
      <formula>LEN(TRIM(B36))=0</formula>
    </cfRule>
  </conditionalFormatting>
  <conditionalFormatting sqref="F3:G25">
    <cfRule type="containsBlanks" dxfId="7" priority="8">
      <formula>LEN(TRIM(F3))=0</formula>
    </cfRule>
  </conditionalFormatting>
  <conditionalFormatting sqref="K3:L24">
    <cfRule type="containsBlanks" dxfId="6" priority="7">
      <formula>LEN(TRIM(K3))=0</formula>
    </cfRule>
  </conditionalFormatting>
  <conditionalFormatting sqref="K27:L31">
    <cfRule type="containsBlanks" dxfId="5" priority="5">
      <formula>LEN(TRIM(K27))=0</formula>
    </cfRule>
  </conditionalFormatting>
  <conditionalFormatting sqref="Q3:R36">
    <cfRule type="containsBlanks" dxfId="4" priority="6">
      <formula>LEN(TRIM(Q3))=0</formula>
    </cfRule>
  </conditionalFormatting>
  <printOptions horizontalCentered="1" verticalCentered="1"/>
  <pageMargins left="0.39370078740157483" right="0.39370078740157483" top="0.39370078740157483" bottom="0.39370078740157483" header="0.19685039370078741" footer="0.11811023622047245"/>
  <pageSetup paperSize="8" scale="57"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276AB-BF97-465D-8E01-1D4C112ED0F2}">
  <sheetPr codeName="Sheet13">
    <tabColor theme="5" tint="0.59999389629810485"/>
  </sheetPr>
  <dimension ref="A1:Y24"/>
  <sheetViews>
    <sheetView view="pageBreakPreview" topLeftCell="A16" zoomScale="60" zoomScaleNormal="100" workbookViewId="0">
      <selection sqref="A1:R1"/>
    </sheetView>
  </sheetViews>
  <sheetFormatPr defaultColWidth="10" defaultRowHeight="30.75" customHeight="1" x14ac:dyDescent="0.45"/>
  <cols>
    <col min="9" max="9" width="3.8984375" customWidth="1"/>
  </cols>
  <sheetData>
    <row r="1" spans="1:25" ht="30.75" customHeight="1" x14ac:dyDescent="0.45">
      <c r="A1" s="422" t="s">
        <v>362</v>
      </c>
      <c r="B1" s="422"/>
      <c r="C1" s="422"/>
      <c r="D1" s="422"/>
      <c r="E1" s="422"/>
      <c r="F1" s="422"/>
      <c r="G1" s="422"/>
      <c r="H1" s="422"/>
      <c r="I1" s="422"/>
      <c r="J1" s="422"/>
      <c r="K1" s="422"/>
      <c r="L1" s="422"/>
      <c r="M1" s="422"/>
      <c r="N1" s="422"/>
      <c r="O1" s="422"/>
      <c r="P1" s="422"/>
      <c r="Q1" s="422"/>
      <c r="R1" s="422"/>
    </row>
    <row r="2" spans="1:25" ht="30.75" customHeight="1" x14ac:dyDescent="0.45">
      <c r="A2" s="474" t="s">
        <v>363</v>
      </c>
      <c r="B2" s="474"/>
      <c r="C2" s="474"/>
      <c r="D2" s="474"/>
      <c r="E2" s="474"/>
      <c r="F2" s="474"/>
      <c r="G2" s="474"/>
      <c r="H2" s="474"/>
      <c r="J2" s="474" t="s">
        <v>364</v>
      </c>
      <c r="K2" s="474"/>
      <c r="L2" s="474"/>
      <c r="M2" s="474"/>
      <c r="N2" s="474"/>
      <c r="O2" s="474"/>
      <c r="P2" s="474"/>
      <c r="Q2" s="474"/>
    </row>
    <row r="3" spans="1:25" ht="30.75" customHeight="1" x14ac:dyDescent="0.45">
      <c r="A3" s="474"/>
      <c r="B3" s="474"/>
      <c r="C3" s="474"/>
      <c r="D3" s="474"/>
      <c r="E3" s="474"/>
      <c r="F3" s="474"/>
      <c r="G3" s="474"/>
      <c r="H3" s="474"/>
      <c r="J3" s="474"/>
      <c r="K3" s="474"/>
      <c r="L3" s="474"/>
      <c r="M3" s="474"/>
      <c r="N3" s="474"/>
      <c r="O3" s="474"/>
      <c r="P3" s="474"/>
      <c r="Q3" s="474"/>
      <c r="S3" s="1"/>
      <c r="T3" s="475" t="s">
        <v>107</v>
      </c>
      <c r="U3" s="475"/>
      <c r="W3" s="1"/>
      <c r="X3" s="475" t="s">
        <v>108</v>
      </c>
      <c r="Y3" s="475"/>
    </row>
    <row r="4" spans="1:25" ht="30.75" customHeight="1" x14ac:dyDescent="0.45">
      <c r="S4" s="11"/>
      <c r="T4" s="11" t="s">
        <v>261</v>
      </c>
      <c r="U4" s="11" t="s">
        <v>260</v>
      </c>
      <c r="W4" s="11"/>
      <c r="X4" s="11" t="s">
        <v>261</v>
      </c>
      <c r="Y4" s="11" t="s">
        <v>260</v>
      </c>
    </row>
    <row r="5" spans="1:25" ht="30.75" customHeight="1" x14ac:dyDescent="0.45">
      <c r="J5" s="476"/>
      <c r="K5" s="476"/>
      <c r="L5" s="476"/>
      <c r="S5" s="11" t="s">
        <v>259</v>
      </c>
      <c r="T5" s="51">
        <f>②決算書概要!B19/10000</f>
        <v>0</v>
      </c>
      <c r="U5" s="11"/>
      <c r="W5" s="11" t="s">
        <v>259</v>
      </c>
      <c r="X5" s="51">
        <f>②決算書概要!C19/10000</f>
        <v>0</v>
      </c>
      <c r="Y5" s="11"/>
    </row>
    <row r="6" spans="1:25" ht="30.75" customHeight="1" x14ac:dyDescent="0.45">
      <c r="S6" s="11" t="s">
        <v>222</v>
      </c>
      <c r="T6" s="51">
        <f>②決算書概要!B35/10000</f>
        <v>0</v>
      </c>
      <c r="U6" s="11"/>
      <c r="W6" s="11" t="s">
        <v>222</v>
      </c>
      <c r="X6" s="51">
        <f>②決算書概要!C35/10000</f>
        <v>0</v>
      </c>
      <c r="Y6" s="11"/>
    </row>
    <row r="7" spans="1:25" ht="30.75" customHeight="1" x14ac:dyDescent="0.45">
      <c r="S7" s="11" t="s">
        <v>257</v>
      </c>
      <c r="T7" s="51">
        <f>②決算書概要!B36/10000</f>
        <v>0</v>
      </c>
      <c r="U7" s="11"/>
      <c r="W7" s="11" t="s">
        <v>257</v>
      </c>
      <c r="X7" s="51">
        <f>②決算書概要!C36/10000</f>
        <v>0</v>
      </c>
      <c r="Y7" s="11"/>
    </row>
    <row r="8" spans="1:25" ht="30.75" customHeight="1" x14ac:dyDescent="0.45">
      <c r="S8" s="11" t="s">
        <v>256</v>
      </c>
      <c r="T8" s="11"/>
      <c r="U8" s="51">
        <f>②決算書概要!F15/10000</f>
        <v>0</v>
      </c>
      <c r="W8" s="11" t="s">
        <v>256</v>
      </c>
      <c r="X8" s="11"/>
      <c r="Y8" s="51">
        <f>②決算書概要!G15/10000</f>
        <v>0</v>
      </c>
    </row>
    <row r="9" spans="1:25" ht="30.75" customHeight="1" x14ac:dyDescent="0.45">
      <c r="S9" s="11" t="s">
        <v>255</v>
      </c>
      <c r="T9" s="11"/>
      <c r="U9" s="51">
        <f>②決算書概要!F20/10000</f>
        <v>0</v>
      </c>
      <c r="W9" s="11" t="s">
        <v>255</v>
      </c>
      <c r="X9" s="11"/>
      <c r="Y9" s="51">
        <f>②決算書概要!G20/10000</f>
        <v>0</v>
      </c>
    </row>
    <row r="10" spans="1:25" ht="30.75" customHeight="1" x14ac:dyDescent="0.45">
      <c r="S10" s="11" t="s">
        <v>254</v>
      </c>
      <c r="T10" s="11"/>
      <c r="U10" s="51">
        <f>②決算書概要!F35/10000</f>
        <v>0</v>
      </c>
      <c r="W10" s="11" t="s">
        <v>254</v>
      </c>
      <c r="X10" s="11"/>
      <c r="Y10" s="51">
        <f>②決算書概要!G35/10000</f>
        <v>0</v>
      </c>
    </row>
    <row r="21" spans="1:17" ht="30.75" customHeight="1" x14ac:dyDescent="0.45">
      <c r="A21" s="482" t="s">
        <v>365</v>
      </c>
      <c r="B21" s="482"/>
      <c r="C21" s="482"/>
      <c r="D21" s="482"/>
      <c r="E21" s="478">
        <f>X5-T5</f>
        <v>0</v>
      </c>
      <c r="F21" s="479"/>
      <c r="G21" s="480"/>
      <c r="H21" s="384" t="s">
        <v>28</v>
      </c>
      <c r="I21" s="385"/>
      <c r="J21" s="483" t="s">
        <v>366</v>
      </c>
      <c r="K21" s="483"/>
      <c r="L21" s="483"/>
      <c r="M21" s="483"/>
      <c r="N21" s="478">
        <f>Y8-U8</f>
        <v>0</v>
      </c>
      <c r="O21" s="479"/>
      <c r="P21" s="480"/>
      <c r="Q21" s="384" t="s">
        <v>28</v>
      </c>
    </row>
    <row r="22" spans="1:17" ht="30.75" customHeight="1" x14ac:dyDescent="0.45">
      <c r="A22" s="484" t="s">
        <v>367</v>
      </c>
      <c r="B22" s="484"/>
      <c r="C22" s="484"/>
      <c r="D22" s="484"/>
      <c r="E22" s="478">
        <f>X6-T6</f>
        <v>0</v>
      </c>
      <c r="F22" s="479"/>
      <c r="G22" s="480"/>
      <c r="H22" s="384" t="s">
        <v>28</v>
      </c>
      <c r="I22" s="385"/>
      <c r="J22" s="485" t="s">
        <v>368</v>
      </c>
      <c r="K22" s="485"/>
      <c r="L22" s="485"/>
      <c r="M22" s="485"/>
      <c r="N22" s="478">
        <f>Y9-U9</f>
        <v>0</v>
      </c>
      <c r="O22" s="479"/>
      <c r="P22" s="480"/>
      <c r="Q22" s="384" t="s">
        <v>28</v>
      </c>
    </row>
    <row r="23" spans="1:17" ht="30.75" customHeight="1" x14ac:dyDescent="0.45">
      <c r="A23" s="477" t="s">
        <v>369</v>
      </c>
      <c r="B23" s="477"/>
      <c r="C23" s="477"/>
      <c r="D23" s="477"/>
      <c r="E23" s="478">
        <f>X7-T7</f>
        <v>0</v>
      </c>
      <c r="F23" s="479"/>
      <c r="G23" s="480"/>
      <c r="H23" s="384" t="s">
        <v>28</v>
      </c>
      <c r="I23" s="385"/>
      <c r="J23" s="481" t="s">
        <v>370</v>
      </c>
      <c r="K23" s="481"/>
      <c r="L23" s="481"/>
      <c r="M23" s="481"/>
      <c r="N23" s="478">
        <f>Y10-U10</f>
        <v>0</v>
      </c>
      <c r="O23" s="479"/>
      <c r="P23" s="480"/>
      <c r="Q23" s="384" t="s">
        <v>28</v>
      </c>
    </row>
    <row r="24" spans="1:17" ht="30.75" customHeight="1" x14ac:dyDescent="0.45">
      <c r="E24" s="386"/>
      <c r="F24" s="386"/>
      <c r="G24" s="386"/>
    </row>
  </sheetData>
  <sheetProtection algorithmName="SHA-512" hashValue="1p9BFYXDTDjf5E9we7dWyA8Q/gYVKqdhtPZvkakmxJ9ljTF4H/8FMeY/WcxjeSWjnFzcGGUnJzOjjISm0iFTJA==" saltValue="2eknDXTJ5WNFotND41qYiw==" spinCount="100000" sheet="1" objects="1" scenarios="1" formatCells="0" formatColumns="0" formatRows="0"/>
  <mergeCells count="18">
    <mergeCell ref="J5:L5"/>
    <mergeCell ref="A23:D23"/>
    <mergeCell ref="E23:G23"/>
    <mergeCell ref="J23:M23"/>
    <mergeCell ref="N23:P23"/>
    <mergeCell ref="A21:D21"/>
    <mergeCell ref="E21:G21"/>
    <mergeCell ref="J21:M21"/>
    <mergeCell ref="N21:P21"/>
    <mergeCell ref="A22:D22"/>
    <mergeCell ref="E22:G22"/>
    <mergeCell ref="J22:M22"/>
    <mergeCell ref="N22:P22"/>
    <mergeCell ref="A1:R1"/>
    <mergeCell ref="A2:H3"/>
    <mergeCell ref="J2:Q3"/>
    <mergeCell ref="T3:U3"/>
    <mergeCell ref="X3:Y3"/>
  </mergeCells>
  <phoneticPr fontId="3"/>
  <printOptions horizontalCentered="1" verticalCentered="1"/>
  <pageMargins left="0.11811023622047245" right="0.11811023622047245" top="0.15748031496062992" bottom="0.15748031496062992" header="0.11811023622047245" footer="0.11811023622047245"/>
  <pageSetup paperSize="8" scale="76"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BD00B3-8147-4A7D-BCCB-CE5466DD56AE}">
  <sheetPr codeName="Sheet14">
    <tabColor theme="5" tint="0.59999389629810485"/>
  </sheetPr>
  <dimension ref="A1:R26"/>
  <sheetViews>
    <sheetView view="pageBreakPreview" zoomScale="60" zoomScaleNormal="100" workbookViewId="0">
      <selection activeCell="R19" sqref="R19"/>
    </sheetView>
  </sheetViews>
  <sheetFormatPr defaultColWidth="10" defaultRowHeight="30.75" customHeight="1" x14ac:dyDescent="0.45"/>
  <cols>
    <col min="8" max="8" width="10.69921875" customWidth="1"/>
    <col min="9" max="9" width="3.8984375" customWidth="1"/>
    <col min="17" max="17" width="10.8984375" customWidth="1"/>
  </cols>
  <sheetData>
    <row r="1" spans="1:18" ht="30.75" customHeight="1" x14ac:dyDescent="0.45">
      <c r="A1" s="422" t="s">
        <v>371</v>
      </c>
      <c r="B1" s="422"/>
      <c r="C1" s="422"/>
      <c r="D1" s="422"/>
      <c r="E1" s="422"/>
      <c r="F1" s="422"/>
      <c r="G1" s="422"/>
      <c r="H1" s="422"/>
      <c r="I1" s="422"/>
      <c r="J1" s="422"/>
      <c r="K1" s="422"/>
      <c r="L1" s="422"/>
      <c r="M1" s="422"/>
      <c r="N1" s="422"/>
      <c r="O1" s="422"/>
      <c r="P1" s="422"/>
      <c r="Q1" s="422"/>
      <c r="R1" s="422"/>
    </row>
    <row r="2" spans="1:18" ht="30.75" customHeight="1" x14ac:dyDescent="0.45">
      <c r="A2" s="474" t="s">
        <v>372</v>
      </c>
      <c r="B2" s="474"/>
      <c r="C2" s="474"/>
      <c r="D2" s="474"/>
      <c r="E2" s="474"/>
      <c r="F2" s="474"/>
      <c r="G2" s="474"/>
      <c r="H2" s="474"/>
      <c r="J2" s="474" t="s">
        <v>373</v>
      </c>
      <c r="K2" s="474"/>
      <c r="L2" s="474"/>
      <c r="M2" s="474"/>
      <c r="N2" s="474"/>
      <c r="O2" s="474"/>
      <c r="P2" s="474"/>
      <c r="Q2" s="474"/>
    </row>
    <row r="3" spans="1:18" ht="30.75" customHeight="1" x14ac:dyDescent="0.45">
      <c r="A3" s="474"/>
      <c r="B3" s="474"/>
      <c r="C3" s="474"/>
      <c r="D3" s="474"/>
      <c r="E3" s="474"/>
      <c r="F3" s="474"/>
      <c r="G3" s="474"/>
      <c r="H3" s="474"/>
      <c r="J3" s="474"/>
      <c r="K3" s="474"/>
      <c r="L3" s="474"/>
      <c r="M3" s="474"/>
      <c r="N3" s="474"/>
      <c r="O3" s="474"/>
      <c r="P3" s="474"/>
      <c r="Q3" s="474"/>
    </row>
    <row r="4" spans="1:18" ht="30.75" customHeight="1" x14ac:dyDescent="0.45">
      <c r="A4" s="486" t="s">
        <v>263</v>
      </c>
      <c r="B4" s="487"/>
      <c r="C4" s="490" t="s">
        <v>262</v>
      </c>
      <c r="D4" s="491"/>
      <c r="E4" s="491"/>
      <c r="F4" s="494">
        <f>(②決算書概要!K7+②決算書概要!K27)/10000</f>
        <v>0</v>
      </c>
      <c r="G4" s="494"/>
      <c r="H4" s="496" t="e">
        <f>F4/A10</f>
        <v>#DIV/0!</v>
      </c>
      <c r="J4" s="486" t="s">
        <v>263</v>
      </c>
      <c r="K4" s="487"/>
      <c r="L4" s="490" t="s">
        <v>262</v>
      </c>
      <c r="M4" s="491"/>
      <c r="N4" s="491"/>
      <c r="O4" s="494">
        <f>(②決算書概要!L7+②決算書概要!L27)/10000</f>
        <v>0</v>
      </c>
      <c r="P4" s="494"/>
      <c r="Q4" s="496" t="e">
        <f>O4/J10</f>
        <v>#DIV/0!</v>
      </c>
    </row>
    <row r="5" spans="1:18" ht="30.75" customHeight="1" x14ac:dyDescent="0.45">
      <c r="A5" s="488"/>
      <c r="B5" s="489"/>
      <c r="C5" s="492"/>
      <c r="D5" s="493"/>
      <c r="E5" s="493"/>
      <c r="F5" s="495"/>
      <c r="G5" s="495"/>
      <c r="H5" s="497"/>
      <c r="J5" s="488"/>
      <c r="K5" s="489"/>
      <c r="L5" s="492"/>
      <c r="M5" s="493"/>
      <c r="N5" s="493"/>
      <c r="O5" s="495"/>
      <c r="P5" s="495"/>
      <c r="Q5" s="497"/>
    </row>
    <row r="6" spans="1:18" ht="30.75" customHeight="1" x14ac:dyDescent="0.45">
      <c r="A6" s="488"/>
      <c r="B6" s="489"/>
      <c r="C6" s="498" t="s">
        <v>344</v>
      </c>
      <c r="D6" s="499"/>
      <c r="E6" s="500" t="s">
        <v>374</v>
      </c>
      <c r="F6" s="501"/>
      <c r="G6" s="504" t="s">
        <v>258</v>
      </c>
      <c r="H6" s="505"/>
      <c r="J6" s="488"/>
      <c r="K6" s="489"/>
      <c r="L6" s="498" t="s">
        <v>375</v>
      </c>
      <c r="M6" s="499"/>
      <c r="N6" s="500" t="s">
        <v>374</v>
      </c>
      <c r="O6" s="501"/>
      <c r="P6" s="504" t="s">
        <v>258</v>
      </c>
      <c r="Q6" s="505"/>
    </row>
    <row r="7" spans="1:18" ht="30.75" customHeight="1" x14ac:dyDescent="0.45">
      <c r="A7" s="488"/>
      <c r="B7" s="489"/>
      <c r="C7" s="498"/>
      <c r="D7" s="499"/>
      <c r="E7" s="502"/>
      <c r="F7" s="503"/>
      <c r="G7" s="506"/>
      <c r="H7" s="507"/>
      <c r="J7" s="488"/>
      <c r="K7" s="489"/>
      <c r="L7" s="498"/>
      <c r="M7" s="499"/>
      <c r="N7" s="502"/>
      <c r="O7" s="503"/>
      <c r="P7" s="506"/>
      <c r="Q7" s="507"/>
    </row>
    <row r="8" spans="1:18" ht="30.75" customHeight="1" x14ac:dyDescent="0.45">
      <c r="A8" s="488"/>
      <c r="B8" s="489"/>
      <c r="C8" s="498"/>
      <c r="D8" s="499"/>
      <c r="E8" s="502"/>
      <c r="F8" s="503"/>
      <c r="G8" s="508">
        <f>(②決算書概要!K28+②決算書概要!K34)/10000</f>
        <v>0</v>
      </c>
      <c r="H8" s="509"/>
      <c r="J8" s="488"/>
      <c r="K8" s="489"/>
      <c r="L8" s="498"/>
      <c r="M8" s="499"/>
      <c r="N8" s="502"/>
      <c r="O8" s="503"/>
      <c r="P8" s="508">
        <f>(②決算書概要!L28+②決算書概要!L34)/10000</f>
        <v>0</v>
      </c>
      <c r="Q8" s="509"/>
    </row>
    <row r="9" spans="1:18" ht="30.75" customHeight="1" x14ac:dyDescent="0.45">
      <c r="A9" s="488"/>
      <c r="B9" s="489"/>
      <c r="C9" s="498"/>
      <c r="D9" s="499"/>
      <c r="E9" s="502"/>
      <c r="F9" s="503"/>
      <c r="G9" s="508"/>
      <c r="H9" s="509"/>
      <c r="J9" s="488"/>
      <c r="K9" s="489"/>
      <c r="L9" s="498"/>
      <c r="M9" s="499"/>
      <c r="N9" s="502"/>
      <c r="O9" s="503"/>
      <c r="P9" s="508"/>
      <c r="Q9" s="509"/>
    </row>
    <row r="10" spans="1:18" ht="30.75" customHeight="1" x14ac:dyDescent="0.45">
      <c r="A10" s="512">
        <f>②決算書概要!K3/10000</f>
        <v>0</v>
      </c>
      <c r="B10" s="513"/>
      <c r="C10" s="514">
        <f>A10-F4</f>
        <v>0</v>
      </c>
      <c r="D10" s="515"/>
      <c r="E10" s="502"/>
      <c r="F10" s="503"/>
      <c r="G10" s="516" t="e">
        <f>G8/A10</f>
        <v>#DIV/0!</v>
      </c>
      <c r="H10" s="517"/>
      <c r="J10" s="512">
        <f>②決算書概要!L3/10000</f>
        <v>0</v>
      </c>
      <c r="K10" s="513"/>
      <c r="L10" s="514">
        <f>J10-O4</f>
        <v>0</v>
      </c>
      <c r="M10" s="515"/>
      <c r="N10" s="502"/>
      <c r="O10" s="503"/>
      <c r="P10" s="516" t="e">
        <f>P8/J10</f>
        <v>#DIV/0!</v>
      </c>
      <c r="Q10" s="517"/>
    </row>
    <row r="11" spans="1:18" ht="30.75" customHeight="1" x14ac:dyDescent="0.45">
      <c r="A11" s="512"/>
      <c r="B11" s="513"/>
      <c r="C11" s="514"/>
      <c r="D11" s="515"/>
      <c r="E11" s="502"/>
      <c r="F11" s="503"/>
      <c r="G11" s="518" t="s">
        <v>253</v>
      </c>
      <c r="H11" s="519"/>
      <c r="J11" s="512"/>
      <c r="K11" s="513"/>
      <c r="L11" s="514"/>
      <c r="M11" s="515"/>
      <c r="N11" s="502"/>
      <c r="O11" s="503"/>
      <c r="P11" s="518" t="s">
        <v>253</v>
      </c>
      <c r="Q11" s="519"/>
    </row>
    <row r="12" spans="1:18" ht="30.75" customHeight="1" x14ac:dyDescent="0.45">
      <c r="A12" s="113"/>
      <c r="B12" s="114"/>
      <c r="C12" s="520" t="e">
        <f>C10/A10</f>
        <v>#DIV/0!</v>
      </c>
      <c r="D12" s="521"/>
      <c r="E12" s="522">
        <f>(②決算書概要!K28+②決算書概要!K29+②決算書概要!Q37)/10000</f>
        <v>0</v>
      </c>
      <c r="F12" s="523"/>
      <c r="G12" s="510">
        <f>②決算書概要!K35/10000</f>
        <v>0</v>
      </c>
      <c r="H12" s="511"/>
      <c r="J12" s="113"/>
      <c r="K12" s="114"/>
      <c r="L12" s="520" t="e">
        <f>L10/J10</f>
        <v>#DIV/0!</v>
      </c>
      <c r="M12" s="521"/>
      <c r="N12" s="522">
        <f>(②決算書概要!L28+②決算書概要!L29+②決算書概要!R37)/10000</f>
        <v>0</v>
      </c>
      <c r="O12" s="523"/>
      <c r="P12" s="510">
        <f>②決算書概要!L35/10000</f>
        <v>0</v>
      </c>
      <c r="Q12" s="511"/>
    </row>
    <row r="13" spans="1:18" ht="30.75" customHeight="1" x14ac:dyDescent="0.45">
      <c r="A13" s="530"/>
      <c r="B13" s="531"/>
      <c r="C13" s="534"/>
      <c r="D13" s="535"/>
      <c r="E13" s="522"/>
      <c r="F13" s="523"/>
      <c r="G13" s="524" t="e">
        <f>G12/A10</f>
        <v>#DIV/0!</v>
      </c>
      <c r="H13" s="525"/>
      <c r="J13" s="530"/>
      <c r="K13" s="531"/>
      <c r="L13" s="534"/>
      <c r="M13" s="535"/>
      <c r="N13" s="522"/>
      <c r="O13" s="523"/>
      <c r="P13" s="524" t="e">
        <f>P12/J10</f>
        <v>#DIV/0!</v>
      </c>
      <c r="Q13" s="525"/>
    </row>
    <row r="14" spans="1:18" ht="30.75" customHeight="1" x14ac:dyDescent="0.45">
      <c r="A14" s="530"/>
      <c r="B14" s="531"/>
      <c r="C14" s="534"/>
      <c r="D14" s="535"/>
      <c r="E14" s="526" t="e">
        <f>E12/A10</f>
        <v>#DIV/0!</v>
      </c>
      <c r="F14" s="527"/>
      <c r="G14" s="528" t="s">
        <v>252</v>
      </c>
      <c r="H14" s="529"/>
      <c r="J14" s="530"/>
      <c r="K14" s="531"/>
      <c r="L14" s="534"/>
      <c r="M14" s="535"/>
      <c r="N14" s="526" t="e">
        <f>N12/J10</f>
        <v>#DIV/0!</v>
      </c>
      <c r="O14" s="527"/>
      <c r="P14" s="528" t="s">
        <v>252</v>
      </c>
      <c r="Q14" s="529"/>
    </row>
    <row r="15" spans="1:18" ht="30.75" customHeight="1" x14ac:dyDescent="0.45">
      <c r="A15" s="530"/>
      <c r="B15" s="531"/>
      <c r="C15" s="534"/>
      <c r="D15" s="535"/>
      <c r="E15" s="350"/>
      <c r="F15" s="349"/>
      <c r="G15" s="538">
        <f>②決算書概要!K36/10000</f>
        <v>0</v>
      </c>
      <c r="H15" s="539"/>
      <c r="J15" s="530"/>
      <c r="K15" s="531"/>
      <c r="L15" s="534"/>
      <c r="M15" s="535"/>
      <c r="N15" s="350"/>
      <c r="O15" s="349"/>
      <c r="P15" s="538">
        <f>②決算書概要!L36/10000</f>
        <v>0</v>
      </c>
      <c r="Q15" s="539"/>
    </row>
    <row r="16" spans="1:18" ht="30.75" customHeight="1" x14ac:dyDescent="0.45">
      <c r="A16" s="530"/>
      <c r="B16" s="531"/>
      <c r="C16" s="534"/>
      <c r="D16" s="535"/>
      <c r="E16" s="350"/>
      <c r="F16" s="349"/>
      <c r="G16" s="554" t="e">
        <f>G15/A10</f>
        <v>#DIV/0!</v>
      </c>
      <c r="H16" s="555"/>
      <c r="J16" s="530"/>
      <c r="K16" s="531"/>
      <c r="L16" s="534"/>
      <c r="M16" s="535"/>
      <c r="N16" s="350"/>
      <c r="O16" s="349"/>
      <c r="P16" s="554" t="e">
        <f>P15/J10</f>
        <v>#DIV/0!</v>
      </c>
      <c r="Q16" s="555"/>
    </row>
    <row r="17" spans="1:17" ht="30.75" customHeight="1" x14ac:dyDescent="0.45">
      <c r="A17" s="530"/>
      <c r="B17" s="531"/>
      <c r="C17" s="534"/>
      <c r="D17" s="535"/>
      <c r="E17" s="350"/>
      <c r="F17" s="349"/>
      <c r="G17" s="556" t="s">
        <v>251</v>
      </c>
      <c r="H17" s="557"/>
      <c r="J17" s="530"/>
      <c r="K17" s="531"/>
      <c r="L17" s="534"/>
      <c r="M17" s="535"/>
      <c r="N17" s="350"/>
      <c r="O17" s="349"/>
      <c r="P17" s="556" t="s">
        <v>251</v>
      </c>
      <c r="Q17" s="557"/>
    </row>
    <row r="18" spans="1:17" ht="30.75" customHeight="1" x14ac:dyDescent="0.45">
      <c r="A18" s="530"/>
      <c r="B18" s="531"/>
      <c r="C18" s="534"/>
      <c r="D18" s="535"/>
      <c r="E18" s="350"/>
      <c r="F18" s="349"/>
      <c r="G18" s="540">
        <f>(②決算書概要!K29+②決算書概要!K37)/10000</f>
        <v>0</v>
      </c>
      <c r="H18" s="541"/>
      <c r="J18" s="530"/>
      <c r="K18" s="531"/>
      <c r="L18" s="534"/>
      <c r="M18" s="535"/>
      <c r="N18" s="350"/>
      <c r="O18" s="349"/>
      <c r="P18" s="540">
        <f>(②決算書概要!L29+②決算書概要!L37)/10000</f>
        <v>0</v>
      </c>
      <c r="Q18" s="541"/>
    </row>
    <row r="19" spans="1:17" ht="30.75" customHeight="1" x14ac:dyDescent="0.45">
      <c r="A19" s="530"/>
      <c r="B19" s="531"/>
      <c r="C19" s="534"/>
      <c r="D19" s="535"/>
      <c r="E19" s="348"/>
      <c r="F19" s="347"/>
      <c r="G19" s="558" t="e">
        <f>G18/A10</f>
        <v>#DIV/0!</v>
      </c>
      <c r="H19" s="559"/>
      <c r="J19" s="530"/>
      <c r="K19" s="531"/>
      <c r="L19" s="534"/>
      <c r="M19" s="535"/>
      <c r="N19" s="348"/>
      <c r="O19" s="347"/>
      <c r="P19" s="558" t="e">
        <f>P18/J10</f>
        <v>#DIV/0!</v>
      </c>
      <c r="Q19" s="559"/>
    </row>
    <row r="20" spans="1:17" ht="30.75" customHeight="1" x14ac:dyDescent="0.45">
      <c r="A20" s="530"/>
      <c r="B20" s="531"/>
      <c r="C20" s="534"/>
      <c r="D20" s="535"/>
      <c r="E20" s="550" t="s">
        <v>250</v>
      </c>
      <c r="F20" s="551"/>
      <c r="G20" s="560" t="s">
        <v>249</v>
      </c>
      <c r="H20" s="561"/>
      <c r="J20" s="530"/>
      <c r="K20" s="531"/>
      <c r="L20" s="534"/>
      <c r="M20" s="535"/>
      <c r="N20" s="550" t="s">
        <v>250</v>
      </c>
      <c r="O20" s="551"/>
      <c r="P20" s="560" t="s">
        <v>249</v>
      </c>
      <c r="Q20" s="561"/>
    </row>
    <row r="21" spans="1:17" ht="30.75" customHeight="1" x14ac:dyDescent="0.45">
      <c r="A21" s="530"/>
      <c r="B21" s="531"/>
      <c r="C21" s="534"/>
      <c r="D21" s="535"/>
      <c r="E21" s="552"/>
      <c r="F21" s="553"/>
      <c r="G21" s="562">
        <f>②決算書概要!K23/10000</f>
        <v>0</v>
      </c>
      <c r="H21" s="563"/>
      <c r="J21" s="530"/>
      <c r="K21" s="531"/>
      <c r="L21" s="534"/>
      <c r="M21" s="535"/>
      <c r="N21" s="552"/>
      <c r="O21" s="553"/>
      <c r="P21" s="562">
        <f>②決算書概要!L23/10000</f>
        <v>0</v>
      </c>
      <c r="Q21" s="563"/>
    </row>
    <row r="22" spans="1:17" ht="30.75" customHeight="1" x14ac:dyDescent="0.45">
      <c r="A22" s="530"/>
      <c r="B22" s="531"/>
      <c r="C22" s="534"/>
      <c r="D22" s="535"/>
      <c r="E22" s="542">
        <f>②決算書概要!K12/10000</f>
        <v>0</v>
      </c>
      <c r="F22" s="543"/>
      <c r="G22" s="544" t="s">
        <v>248</v>
      </c>
      <c r="H22" s="545"/>
      <c r="J22" s="530"/>
      <c r="K22" s="531"/>
      <c r="L22" s="534"/>
      <c r="M22" s="535"/>
      <c r="N22" s="542">
        <f>②決算書概要!L12/10000</f>
        <v>0</v>
      </c>
      <c r="O22" s="543"/>
      <c r="P22" s="544" t="s">
        <v>248</v>
      </c>
      <c r="Q22" s="545"/>
    </row>
    <row r="23" spans="1:17" ht="30.75" customHeight="1" x14ac:dyDescent="0.45">
      <c r="A23" s="530"/>
      <c r="B23" s="531"/>
      <c r="C23" s="534"/>
      <c r="D23" s="535"/>
      <c r="E23" s="542"/>
      <c r="F23" s="543"/>
      <c r="G23" s="512">
        <f>②決算書概要!K24/10000</f>
        <v>0</v>
      </c>
      <c r="H23" s="513"/>
      <c r="J23" s="530"/>
      <c r="K23" s="531"/>
      <c r="L23" s="534"/>
      <c r="M23" s="535"/>
      <c r="N23" s="542"/>
      <c r="O23" s="543"/>
      <c r="P23" s="512">
        <f>②決算書概要!L24/10000</f>
        <v>0</v>
      </c>
      <c r="Q23" s="513"/>
    </row>
    <row r="24" spans="1:17" ht="30.75" customHeight="1" x14ac:dyDescent="0.45">
      <c r="A24" s="532"/>
      <c r="B24" s="533"/>
      <c r="C24" s="536"/>
      <c r="D24" s="537"/>
      <c r="E24" s="546" t="e">
        <f>E22/A10</f>
        <v>#DIV/0!</v>
      </c>
      <c r="F24" s="547"/>
      <c r="G24" s="548" t="e">
        <f>G23/A10</f>
        <v>#DIV/0!</v>
      </c>
      <c r="H24" s="549"/>
      <c r="J24" s="532"/>
      <c r="K24" s="533"/>
      <c r="L24" s="536"/>
      <c r="M24" s="537"/>
      <c r="N24" s="546" t="e">
        <f>N22/J10</f>
        <v>#DIV/0!</v>
      </c>
      <c r="O24" s="547"/>
      <c r="P24" s="548" t="e">
        <f>P23/J10</f>
        <v>#DIV/0!</v>
      </c>
      <c r="Q24" s="549"/>
    </row>
    <row r="26" spans="1:17" ht="30.75" customHeight="1" x14ac:dyDescent="0.45">
      <c r="E26" s="103"/>
      <c r="G26" s="103"/>
      <c r="J26" s="476"/>
      <c r="K26" s="476"/>
      <c r="L26" s="476"/>
      <c r="P26" s="103"/>
    </row>
  </sheetData>
  <sheetProtection algorithmName="SHA-512" hashValue="hf7IiTdZ8nizRGmjnmXpzaEn2tqZooU+O+ywMz8IUWiN8dRhLC+2N+TAVqEq26w0HLPX/P46yXkwQnalCQqxjA==" saltValue="MOPxt+RDdB4JCyMmze9hqA==" spinCount="100000" sheet="1" objects="1" scenarios="1" formatCells="0" formatColumns="0" formatRows="0"/>
  <mergeCells count="70">
    <mergeCell ref="J26:L26"/>
    <mergeCell ref="N22:O23"/>
    <mergeCell ref="P22:Q22"/>
    <mergeCell ref="G23:H23"/>
    <mergeCell ref="P23:Q23"/>
    <mergeCell ref="N24:O24"/>
    <mergeCell ref="P24:Q24"/>
    <mergeCell ref="P18:Q18"/>
    <mergeCell ref="G19:H19"/>
    <mergeCell ref="P19:Q19"/>
    <mergeCell ref="G20:H20"/>
    <mergeCell ref="N20:O21"/>
    <mergeCell ref="P20:Q20"/>
    <mergeCell ref="G21:H21"/>
    <mergeCell ref="P21:Q21"/>
    <mergeCell ref="P15:Q15"/>
    <mergeCell ref="G16:H16"/>
    <mergeCell ref="P16:Q16"/>
    <mergeCell ref="G17:H17"/>
    <mergeCell ref="P17:Q17"/>
    <mergeCell ref="A13:B24"/>
    <mergeCell ref="C13:D24"/>
    <mergeCell ref="G13:H13"/>
    <mergeCell ref="J13:K24"/>
    <mergeCell ref="L13:M24"/>
    <mergeCell ref="G15:H15"/>
    <mergeCell ref="G18:H18"/>
    <mergeCell ref="E22:F23"/>
    <mergeCell ref="G22:H22"/>
    <mergeCell ref="E24:F24"/>
    <mergeCell ref="G24:H24"/>
    <mergeCell ref="E20:F21"/>
    <mergeCell ref="N12:O13"/>
    <mergeCell ref="P13:Q13"/>
    <mergeCell ref="E14:F14"/>
    <mergeCell ref="G14:H14"/>
    <mergeCell ref="N14:O14"/>
    <mergeCell ref="P14:Q14"/>
    <mergeCell ref="P6:Q7"/>
    <mergeCell ref="G8:H9"/>
    <mergeCell ref="P8:Q9"/>
    <mergeCell ref="P12:Q12"/>
    <mergeCell ref="A10:B11"/>
    <mergeCell ref="C10:D11"/>
    <mergeCell ref="G10:H10"/>
    <mergeCell ref="J10:K11"/>
    <mergeCell ref="L10:M11"/>
    <mergeCell ref="P10:Q10"/>
    <mergeCell ref="G11:H11"/>
    <mergeCell ref="P11:Q11"/>
    <mergeCell ref="C12:D12"/>
    <mergeCell ref="E12:F13"/>
    <mergeCell ref="G12:H12"/>
    <mergeCell ref="L12:M12"/>
    <mergeCell ref="A1:R1"/>
    <mergeCell ref="A2:H3"/>
    <mergeCell ref="J2:Q3"/>
    <mergeCell ref="A4:B9"/>
    <mergeCell ref="C4:E5"/>
    <mergeCell ref="F4:G5"/>
    <mergeCell ref="H4:H5"/>
    <mergeCell ref="J4:K9"/>
    <mergeCell ref="L4:N5"/>
    <mergeCell ref="O4:P5"/>
    <mergeCell ref="Q4:Q5"/>
    <mergeCell ref="C6:D9"/>
    <mergeCell ref="E6:F11"/>
    <mergeCell ref="G6:H7"/>
    <mergeCell ref="L6:M9"/>
    <mergeCell ref="N6:O11"/>
  </mergeCells>
  <phoneticPr fontId="3"/>
  <printOptions horizontalCentered="1" verticalCentered="1"/>
  <pageMargins left="0.11811023622047245" right="0.11811023622047245" top="0.15748031496062992" bottom="0.15748031496062992" header="0.11811023622047245" footer="0.11811023622047245"/>
  <pageSetup paperSize="8" scale="7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BA338-4A55-41D2-8984-F092068C785D}">
  <sheetPr codeName="Sheet8">
    <tabColor theme="5" tint="0.59999389629810485"/>
  </sheetPr>
  <dimension ref="A1:AJ37"/>
  <sheetViews>
    <sheetView view="pageBreakPreview" topLeftCell="A10" zoomScale="60" zoomScaleNormal="100" workbookViewId="0">
      <selection activeCell="J9" sqref="J9"/>
    </sheetView>
  </sheetViews>
  <sheetFormatPr defaultColWidth="10.3984375" defaultRowHeight="33" customHeight="1" x14ac:dyDescent="0.45"/>
  <sheetData>
    <row r="1" spans="1:17" ht="33" customHeight="1" x14ac:dyDescent="0.45">
      <c r="A1" s="422" t="s">
        <v>271</v>
      </c>
      <c r="B1" s="422"/>
      <c r="C1" s="422"/>
      <c r="D1" s="422"/>
      <c r="E1" s="422"/>
      <c r="F1" s="422"/>
      <c r="G1" s="422"/>
      <c r="H1" s="422"/>
      <c r="I1" s="422"/>
      <c r="J1" s="422"/>
      <c r="K1" s="422"/>
      <c r="L1" s="422"/>
      <c r="M1" s="422"/>
      <c r="N1" s="422"/>
      <c r="O1" s="422"/>
      <c r="P1" s="422"/>
      <c r="Q1" s="422"/>
    </row>
    <row r="2" spans="1:17" ht="33" customHeight="1" x14ac:dyDescent="0.45">
      <c r="K2" s="564" t="s">
        <v>31</v>
      </c>
      <c r="L2" s="575" t="s">
        <v>35</v>
      </c>
      <c r="M2" s="575"/>
      <c r="N2" s="575"/>
      <c r="O2" s="569">
        <f>'⑥保障額診断（借入金返済資金）'!E7</f>
        <v>0</v>
      </c>
      <c r="P2" s="570"/>
      <c r="Q2" s="573" t="s">
        <v>28</v>
      </c>
    </row>
    <row r="3" spans="1:17" ht="33" customHeight="1" x14ac:dyDescent="0.45">
      <c r="K3" s="564"/>
      <c r="L3" s="575"/>
      <c r="M3" s="575"/>
      <c r="N3" s="575"/>
      <c r="O3" s="571"/>
      <c r="P3" s="572"/>
      <c r="Q3" s="573"/>
    </row>
    <row r="4" spans="1:17" ht="33" customHeight="1" x14ac:dyDescent="0.45">
      <c r="K4" s="564" t="s">
        <v>32</v>
      </c>
      <c r="L4" s="576" t="s">
        <v>36</v>
      </c>
      <c r="M4" s="576"/>
      <c r="N4" s="576"/>
      <c r="O4" s="569">
        <f>'⑦保障額診断（死亡退職金・転職準備・事業清算までの運転資金'!E23</f>
        <v>0</v>
      </c>
      <c r="P4" s="570"/>
      <c r="Q4" s="573" t="s">
        <v>28</v>
      </c>
    </row>
    <row r="5" spans="1:17" ht="33" customHeight="1" x14ac:dyDescent="0.45">
      <c r="K5" s="564"/>
      <c r="L5" s="576"/>
      <c r="M5" s="576"/>
      <c r="N5" s="576"/>
      <c r="O5" s="571"/>
      <c r="P5" s="572"/>
      <c r="Q5" s="573"/>
    </row>
    <row r="6" spans="1:17" ht="33" customHeight="1" x14ac:dyDescent="0.45">
      <c r="K6" s="564" t="s">
        <v>33</v>
      </c>
      <c r="L6" s="579" t="s">
        <v>189</v>
      </c>
      <c r="M6" s="579"/>
      <c r="N6" s="579"/>
      <c r="O6" s="566">
        <f>'⑥保障額診断（借入金返済資金）'!E9</f>
        <v>0</v>
      </c>
      <c r="P6" s="567"/>
      <c r="Q6" s="573" t="s">
        <v>28</v>
      </c>
    </row>
    <row r="7" spans="1:17" ht="33" customHeight="1" x14ac:dyDescent="0.45">
      <c r="K7" s="564"/>
      <c r="L7" s="579"/>
      <c r="M7" s="579"/>
      <c r="N7" s="579"/>
      <c r="O7" s="566"/>
      <c r="P7" s="567"/>
      <c r="Q7" s="573"/>
    </row>
    <row r="8" spans="1:17" ht="33" customHeight="1" x14ac:dyDescent="0.45">
      <c r="K8" s="564" t="s">
        <v>34</v>
      </c>
      <c r="L8" s="574" t="s">
        <v>190</v>
      </c>
      <c r="M8" s="574"/>
      <c r="N8" s="574"/>
      <c r="O8" s="566">
        <f>'⑥保障額診断（借入金返済資金）'!E10</f>
        <v>0</v>
      </c>
      <c r="P8" s="567"/>
      <c r="Q8" s="573" t="s">
        <v>28</v>
      </c>
    </row>
    <row r="9" spans="1:17" ht="33" customHeight="1" x14ac:dyDescent="0.45">
      <c r="K9" s="564"/>
      <c r="L9" s="574"/>
      <c r="M9" s="574"/>
      <c r="N9" s="574"/>
      <c r="O9" s="566"/>
      <c r="P9" s="567"/>
      <c r="Q9" s="573"/>
    </row>
    <row r="10" spans="1:17" ht="33" customHeight="1" x14ac:dyDescent="0.45">
      <c r="K10" s="600" t="s">
        <v>42</v>
      </c>
      <c r="L10" s="600" t="s">
        <v>268</v>
      </c>
      <c r="M10" s="600"/>
      <c r="N10" s="600"/>
      <c r="O10" s="598">
        <f>'⑥保障額診断（借入金返済資金）'!E11</f>
        <v>0</v>
      </c>
      <c r="P10" s="599"/>
      <c r="Q10" s="580" t="s">
        <v>28</v>
      </c>
    </row>
    <row r="11" spans="1:17" ht="33" customHeight="1" x14ac:dyDescent="0.45">
      <c r="K11" s="600"/>
      <c r="L11" s="600"/>
      <c r="M11" s="600"/>
      <c r="N11" s="600"/>
      <c r="O11" s="598"/>
      <c r="P11" s="599"/>
      <c r="Q11" s="580"/>
    </row>
    <row r="12" spans="1:17" ht="33" customHeight="1" x14ac:dyDescent="0.45">
      <c r="K12" s="564" t="s">
        <v>187</v>
      </c>
      <c r="L12" s="577" t="s">
        <v>97</v>
      </c>
      <c r="M12" s="577"/>
      <c r="N12" s="577"/>
      <c r="O12" s="566">
        <f>'⑥保障額診断（借入金返済資金）'!E12</f>
        <v>0</v>
      </c>
      <c r="P12" s="567"/>
      <c r="Q12" s="573" t="s">
        <v>28</v>
      </c>
    </row>
    <row r="13" spans="1:17" ht="33" customHeight="1" x14ac:dyDescent="0.45">
      <c r="K13" s="565"/>
      <c r="L13" s="578"/>
      <c r="M13" s="578"/>
      <c r="N13" s="578"/>
      <c r="O13" s="568"/>
      <c r="P13" s="569"/>
      <c r="Q13" s="582"/>
    </row>
    <row r="14" spans="1:17" ht="33" customHeight="1" x14ac:dyDescent="0.45">
      <c r="K14" s="600" t="s">
        <v>269</v>
      </c>
      <c r="L14" s="600" t="s">
        <v>226</v>
      </c>
      <c r="M14" s="600"/>
      <c r="N14" s="600"/>
      <c r="O14" s="598">
        <f>'⑥保障額診断（借入金返済資金）'!E13</f>
        <v>0</v>
      </c>
      <c r="P14" s="599"/>
      <c r="Q14" s="580" t="s">
        <v>28</v>
      </c>
    </row>
    <row r="15" spans="1:17" ht="33" customHeight="1" thickBot="1" x14ac:dyDescent="0.5">
      <c r="K15" s="600"/>
      <c r="L15" s="600"/>
      <c r="M15" s="600"/>
      <c r="N15" s="600"/>
      <c r="O15" s="598"/>
      <c r="P15" s="599"/>
      <c r="Q15" s="580"/>
    </row>
    <row r="16" spans="1:17" ht="33" customHeight="1" thickTop="1" x14ac:dyDescent="0.45">
      <c r="K16" s="583" t="s">
        <v>267</v>
      </c>
      <c r="L16" s="584"/>
      <c r="M16" s="584"/>
      <c r="N16" s="584"/>
      <c r="O16" s="589">
        <f>SUM(O2:P9)-O12-O14</f>
        <v>0</v>
      </c>
      <c r="P16" s="590"/>
      <c r="Q16" s="595" t="s">
        <v>28</v>
      </c>
    </row>
    <row r="17" spans="11:36" ht="33" customHeight="1" x14ac:dyDescent="0.45">
      <c r="K17" s="585"/>
      <c r="L17" s="586"/>
      <c r="M17" s="586"/>
      <c r="N17" s="586"/>
      <c r="O17" s="591"/>
      <c r="P17" s="592"/>
      <c r="Q17" s="596"/>
    </row>
    <row r="18" spans="11:36" ht="33" customHeight="1" thickBot="1" x14ac:dyDescent="0.5">
      <c r="K18" s="587"/>
      <c r="L18" s="588"/>
      <c r="M18" s="588"/>
      <c r="N18" s="588"/>
      <c r="O18" s="593"/>
      <c r="P18" s="594"/>
      <c r="Q18" s="597"/>
    </row>
    <row r="19" spans="11:36" ht="33" customHeight="1" thickTop="1" x14ac:dyDescent="0.45"/>
    <row r="20" spans="11:36" ht="33" customHeight="1" x14ac:dyDescent="0.45">
      <c r="M20" s="581" t="s">
        <v>266</v>
      </c>
      <c r="N20" s="581"/>
      <c r="O20" s="581"/>
      <c r="P20" s="581"/>
      <c r="Q20" s="581"/>
    </row>
    <row r="21" spans="11:36" ht="33" customHeight="1" x14ac:dyDescent="0.45">
      <c r="K21" s="108"/>
      <c r="L21" s="108"/>
      <c r="M21" s="581"/>
      <c r="N21" s="581"/>
      <c r="O21" s="581"/>
      <c r="P21" s="581"/>
      <c r="Q21" s="581"/>
    </row>
    <row r="22" spans="11:36" ht="33" customHeight="1" x14ac:dyDescent="0.45">
      <c r="K22" s="108"/>
      <c r="L22" s="108"/>
      <c r="M22" s="581"/>
      <c r="N22" s="581"/>
      <c r="O22" s="581"/>
      <c r="P22" s="581"/>
      <c r="Q22" s="581"/>
    </row>
    <row r="26" spans="11:36" ht="33" customHeight="1" x14ac:dyDescent="0.45">
      <c r="AJ26" s="107"/>
    </row>
    <row r="35" spans="9:16" ht="33" customHeight="1" x14ac:dyDescent="0.45">
      <c r="J35" s="106" t="str">
        <f>L8</f>
        <v>清算までの運転資金</v>
      </c>
      <c r="K35" s="106" t="str">
        <f>L6</f>
        <v>従業員の転職準備資金</v>
      </c>
      <c r="L35" s="106" t="str">
        <f>L4</f>
        <v>死亡退職金</v>
      </c>
      <c r="M35" s="106" t="str">
        <f>L2</f>
        <v>借入金返済資金</v>
      </c>
      <c r="N35" s="106" t="str">
        <f>L12</f>
        <v>既保険保障額</v>
      </c>
      <c r="O35" s="106" t="s">
        <v>226</v>
      </c>
      <c r="P35" s="106" t="str">
        <f>K16</f>
        <v>不足している保障額合計＝リスク</v>
      </c>
    </row>
    <row r="36" spans="9:16" ht="33" customHeight="1" x14ac:dyDescent="0.45">
      <c r="I36" t="s">
        <v>265</v>
      </c>
      <c r="J36" s="105">
        <f>O8</f>
        <v>0</v>
      </c>
      <c r="K36" s="105">
        <f>O6</f>
        <v>0</v>
      </c>
      <c r="L36" s="105">
        <f>O4</f>
        <v>0</v>
      </c>
      <c r="M36" s="105">
        <f>O2</f>
        <v>0</v>
      </c>
      <c r="N36" s="105"/>
      <c r="O36" s="106"/>
      <c r="P36" s="105"/>
    </row>
    <row r="37" spans="9:16" ht="33" customHeight="1" x14ac:dyDescent="0.45">
      <c r="I37" t="s">
        <v>264</v>
      </c>
      <c r="N37" s="104">
        <f>'⑥保障額診断（借入金返済資金）'!E12</f>
        <v>0</v>
      </c>
      <c r="O37" s="103">
        <f>'⑥保障額診断（借入金返済資金）'!E13</f>
        <v>0</v>
      </c>
      <c r="P37" s="103">
        <f>O16</f>
        <v>0</v>
      </c>
    </row>
  </sheetData>
  <sheetProtection algorithmName="SHA-512" hashValue="38Bmmmb2e6e0itpW2HlTVaTQdZt6yt/uYaCQoDjQ55iPr69DD5+juej2IkZX2upnKNd6FAJBG1++5V23SHEYww==" saltValue="wfvv7pyyX8RhC25yqiSj1g==" spinCount="100000" sheet="1" objects="1" scenarios="1" formatCells="0" formatColumns="0" formatRows="0"/>
  <mergeCells count="33">
    <mergeCell ref="M20:Q22"/>
    <mergeCell ref="Q10:Q11"/>
    <mergeCell ref="Q12:Q13"/>
    <mergeCell ref="K16:N18"/>
    <mergeCell ref="O16:P18"/>
    <mergeCell ref="Q16:Q18"/>
    <mergeCell ref="O14:P15"/>
    <mergeCell ref="K10:K11"/>
    <mergeCell ref="L10:N11"/>
    <mergeCell ref="O10:P11"/>
    <mergeCell ref="K14:K15"/>
    <mergeCell ref="L14:N15"/>
    <mergeCell ref="Q4:Q5"/>
    <mergeCell ref="L12:N13"/>
    <mergeCell ref="L6:N7"/>
    <mergeCell ref="Q6:Q7"/>
    <mergeCell ref="Q14:Q15"/>
    <mergeCell ref="K6:K7"/>
    <mergeCell ref="K12:K13"/>
    <mergeCell ref="O6:P7"/>
    <mergeCell ref="O12:P13"/>
    <mergeCell ref="A1:Q1"/>
    <mergeCell ref="O2:P3"/>
    <mergeCell ref="Q2:Q3"/>
    <mergeCell ref="O4:P5"/>
    <mergeCell ref="K8:K9"/>
    <mergeCell ref="L8:N9"/>
    <mergeCell ref="O8:P9"/>
    <mergeCell ref="Q8:Q9"/>
    <mergeCell ref="K2:K3"/>
    <mergeCell ref="L2:N3"/>
    <mergeCell ref="K4:K5"/>
    <mergeCell ref="L4:N5"/>
  </mergeCells>
  <phoneticPr fontId="3"/>
  <printOptions horizontalCentered="1" verticalCentered="1"/>
  <pageMargins left="0.11811023622047245" right="0.11811023622047245" top="0.15748031496062992" bottom="0.15748031496062992" header="0.11811023622047245" footer="0.11811023622047245"/>
  <pageSetup paperSize="9" scale="7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2cf00f52-516e-49d3-9cbe-5e37d0291469">
      <UserInfo>
        <DisplayName/>
        <AccountId xsi:nil="true"/>
        <AccountType/>
      </UserInfo>
    </SharedWithUsers>
    <lcf76f155ced4ddcb4097134ff3c332f xmlns="61330dfc-7723-47cf-b120-8d2e1c1c0712">
      <Terms xmlns="http://schemas.microsoft.com/office/infopath/2007/PartnerControls"/>
    </lcf76f155ced4ddcb4097134ff3c332f>
    <TaxCatchAll xmlns="2cf00f52-516e-49d3-9cbe-5e37d029146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779CF74181A384CA71F8BC4814CAFCA" ma:contentTypeVersion="16" ma:contentTypeDescription="新しいドキュメントを作成します。" ma:contentTypeScope="" ma:versionID="8d80dedb45d4b51f1a7cd97faddf8b60">
  <xsd:schema xmlns:xsd="http://www.w3.org/2001/XMLSchema" xmlns:xs="http://www.w3.org/2001/XMLSchema" xmlns:p="http://schemas.microsoft.com/office/2006/metadata/properties" xmlns:ns2="2cf00f52-516e-49d3-9cbe-5e37d0291469" xmlns:ns3="61330dfc-7723-47cf-b120-8d2e1c1c0712" targetNamespace="http://schemas.microsoft.com/office/2006/metadata/properties" ma:root="true" ma:fieldsID="caf6bddec5807cca8c41f018a1d796a2" ns2:_="" ns3:_="">
    <xsd:import namespace="2cf00f52-516e-49d3-9cbe-5e37d0291469"/>
    <xsd:import namespace="61330dfc-7723-47cf-b120-8d2e1c1c071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f00f52-516e-49d3-9cbe-5e37d0291469"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1aa3ecb6-ff8c-4efa-8f0a-5f392f43564b}" ma:internalName="TaxCatchAll" ma:showField="CatchAllData" ma:web="2cf00f52-516e-49d3-9cbe-5e37d029146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1330dfc-7723-47cf-b120-8d2e1c1c071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d67d950f-6ac1-4c2b-a0c6-5f1bb51b4c2d"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46E8A4B-20B1-41EF-9915-C6BE52C13E4F}">
  <ds:schemaRefs>
    <ds:schemaRef ds:uri="http://schemas.microsoft.com/sharepoint/v3/contenttype/forms"/>
  </ds:schemaRefs>
</ds:datastoreItem>
</file>

<file path=customXml/itemProps2.xml><?xml version="1.0" encoding="utf-8"?>
<ds:datastoreItem xmlns:ds="http://schemas.openxmlformats.org/officeDocument/2006/customXml" ds:itemID="{33348448-EE7B-40DA-937D-775570FD68E4}">
  <ds:schemaRefs>
    <ds:schemaRef ds:uri="http://purl.org/dc/terms/"/>
    <ds:schemaRef ds:uri="http://schemas.openxmlformats.org/package/2006/metadata/core-properties"/>
    <ds:schemaRef ds:uri="http://schemas.microsoft.com/office/2006/documentManagement/types"/>
    <ds:schemaRef ds:uri="http://purl.org/dc/dcmitype/"/>
    <ds:schemaRef ds:uri="http://www.w3.org/XML/1998/namespace"/>
    <ds:schemaRef ds:uri="61330dfc-7723-47cf-b120-8d2e1c1c0712"/>
    <ds:schemaRef ds:uri="http://schemas.microsoft.com/office/infopath/2007/PartnerControls"/>
    <ds:schemaRef ds:uri="http://schemas.microsoft.com/office/2006/metadata/properties"/>
    <ds:schemaRef ds:uri="2cf00f52-516e-49d3-9cbe-5e37d0291469"/>
    <ds:schemaRef ds:uri="http://purl.org/dc/elements/1.1/"/>
  </ds:schemaRefs>
</ds:datastoreItem>
</file>

<file path=customXml/itemProps3.xml><?xml version="1.0" encoding="utf-8"?>
<ds:datastoreItem xmlns:ds="http://schemas.openxmlformats.org/officeDocument/2006/customXml" ds:itemID="{B97F8447-8560-4890-BC05-C0809C620F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f00f52-516e-49d3-9cbe-5e37d0291469"/>
    <ds:schemaRef ds:uri="61330dfc-7723-47cf-b120-8d2e1c1c07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10</vt:i4>
      </vt:variant>
    </vt:vector>
  </HeadingPairs>
  <TitlesOfParts>
    <vt:vector size="23" baseType="lpstr">
      <vt:lpstr>チェックシート</vt:lpstr>
      <vt:lpstr>表紙</vt:lpstr>
      <vt:lpstr>①リスクマネジメントの全体像</vt:lpstr>
      <vt:lpstr>参考）リスクマップ</vt:lpstr>
      <vt:lpstr>参考）リスクマネジメント対応策</vt:lpstr>
      <vt:lpstr>②決算書概要</vt:lpstr>
      <vt:lpstr>③決算書サマリBS</vt:lpstr>
      <vt:lpstr>④決算書サマリPL</vt:lpstr>
      <vt:lpstr>⑤保障額提案サマリ</vt:lpstr>
      <vt:lpstr>⑥保障額診断（借入金返済資金）</vt:lpstr>
      <vt:lpstr>⑦保障額診断（死亡退職金・転職準備・事業清算までの運転資金</vt:lpstr>
      <vt:lpstr>④保障額診断（業績悪化の補填資金）</vt:lpstr>
      <vt:lpstr>⑧保険料原資について</vt:lpstr>
      <vt:lpstr>①リスクマネジメントの全体像!Print_Area</vt:lpstr>
      <vt:lpstr>②決算書概要!Print_Area</vt:lpstr>
      <vt:lpstr>③決算書サマリBS!Print_Area</vt:lpstr>
      <vt:lpstr>④決算書サマリPL!Print_Area</vt:lpstr>
      <vt:lpstr>'④保障額診断（業績悪化の補填資金）'!Print_Area</vt:lpstr>
      <vt:lpstr>⑤保障額提案サマリ!Print_Area</vt:lpstr>
      <vt:lpstr>'⑥保障額診断（借入金返済資金）'!Print_Area</vt:lpstr>
      <vt:lpstr>⑧保険料原資について!Print_Area</vt:lpstr>
      <vt:lpstr>'参考）リスクマップ'!Print_Area</vt:lpstr>
      <vt:lpstr>'参考）リスクマネジメント対応策'!Print_Area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hitoshiwatanabe</dc:creator>
  <cp:keywords/>
  <dc:description/>
  <cp:lastModifiedBy>A433</cp:lastModifiedBy>
  <cp:revision/>
  <cp:lastPrinted>2025-01-27T01:54:21Z</cp:lastPrinted>
  <dcterms:created xsi:type="dcterms:W3CDTF">2018-10-12T11:58:49Z</dcterms:created>
  <dcterms:modified xsi:type="dcterms:W3CDTF">2025-08-05T02:00:32Z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0x0101003779CF74181A384CA71F8BC4814CAFCA</vt:lpwstr>
  </property>
  <property fmtid="{D5CDD505-2E9C-101B-9397-08002B2CF9AE}" pid="3" name="xd_Signature">
    <vt:bool>false</vt:bool>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MediaServiceImageTags">
    <vt:lpwstr/>
  </property>
</Properties>
</file>