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watan\OneDrive\デスクトップ\"/>
    </mc:Choice>
  </mc:AlternateContent>
  <xr:revisionPtr revIDLastSave="0" documentId="8_{DB75C795-86B1-40A1-9B31-BA66B3E50823}" xr6:coauthVersionLast="47" xr6:coauthVersionMax="47" xr10:uidLastSave="{00000000-0000-0000-0000-000000000000}"/>
  <bookViews>
    <workbookView xWindow="-120" yWindow="-120" windowWidth="23280" windowHeight="14880" activeTab="1" xr2:uid="{C80FC6B2-BC76-48FE-B4AD-932E72726652}"/>
  </bookViews>
  <sheets>
    <sheet name="入力チェックシート" sheetId="4" r:id="rId1"/>
    <sheet name="決算書入力" sheetId="3" r:id="rId2"/>
    <sheet name="信用格付" sheetId="1" r:id="rId3"/>
    <sheet name="信用格付けスコア表" sheetId="2" r:id="rId4"/>
  </sheets>
  <externalReferences>
    <externalReference r:id="rId5"/>
    <externalReference r:id="rId6"/>
    <externalReference r:id="rId7"/>
  </externalReference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a" localSheetId="1">'[1]４月'!#REF!</definedName>
    <definedName name="a">'[1]４月'!#REF!</definedName>
    <definedName name="ai" hidden="1">#REF!</definedName>
    <definedName name="aii" hidden="1">#REF!</definedName>
    <definedName name="b" hidden="1">#REF!</definedName>
    <definedName name="credo" hidden="1">#REF!</definedName>
    <definedName name="ｄｗｄｗｄｗｄ" hidden="1">#REF!</definedName>
    <definedName name="g">'[1]４月'!#REF!</definedName>
    <definedName name="j" hidden="1">#REF!</definedName>
    <definedName name="ｋｋｋ">'[2]４月'!#REF!</definedName>
    <definedName name="ＫＫＫＫ" hidden="1">#REF!</definedName>
    <definedName name="K総務" hidden="1">#REF!</definedName>
    <definedName name="PL" localSheetId="1">INDIRECT(#REF!)</definedName>
    <definedName name="PL">INDIRECT([3]結果通知!$C$20)</definedName>
    <definedName name="PL血液検査" localSheetId="1">INDIRECT(#REF!+#REF!)</definedName>
    <definedName name="PL血液検査">INDIRECT([3]結果通知!$C$20+[3]結果通知!$A$7)</definedName>
    <definedName name="_xlnm.Print_Area" localSheetId="1">決算書入力!$A$1:$S$37</definedName>
    <definedName name="_xlnm.Print_Area" localSheetId="2">信用格付!$A$1:$I$36</definedName>
    <definedName name="TITLE" localSheetId="1">'[1]４月'!#REF!</definedName>
    <definedName name="TITLE">'[1]４月'!#REF!</definedName>
    <definedName name="uy" localSheetId="1">'[1]４月'!#REF!</definedName>
    <definedName name="uy">'[1]４月'!#REF!</definedName>
    <definedName name="wq" localSheetId="1" hidden="1">#REF!</definedName>
    <definedName name="wq" hidden="1">#REF!</definedName>
    <definedName name="ｙ" hidden="1">#REF!</definedName>
    <definedName name="あ" hidden="1">#REF!</definedName>
    <definedName name="ああ" hidden="1">#REF!</definedName>
    <definedName name="あああ">'[1]４月'!#REF!</definedName>
    <definedName name="ああああ" hidden="1">#REF!</definedName>
    <definedName name="ああああああ">'[1]４月'!#REF!</definedName>
    <definedName name="ああああああああ">'[1]４月'!#REF!</definedName>
    <definedName name="ああああああああああ" hidden="1">#REF!</definedName>
    <definedName name="ああああああああああああ">'[1]４月'!#REF!</definedName>
    <definedName name="あああああああああああああ" hidden="1">#REF!</definedName>
    <definedName name="あい">'[1]４月'!#REF!</definedName>
    <definedName name="い" hidden="1">#REF!</definedName>
    <definedName name="ぉ" hidden="1">#REF!</definedName>
    <definedName name="さ" hidden="1">#REF!</definedName>
    <definedName name="ささあさっさ" hidden="1">#REF!</definedName>
    <definedName name="サラサラ血">#REF!</definedName>
    <definedName name="じょあき" hidden="1">#REF!</definedName>
    <definedName name="スポーツマン">#REF!</definedName>
    <definedName name="っさささ" hidden="1">#REF!</definedName>
    <definedName name="っさささささ" hidden="1">#REF!</definedName>
    <definedName name="ドロドロ血">#REF!</definedName>
    <definedName name="メタボ">#REF!</definedName>
    <definedName name="井藤" hidden="1">#REF!</definedName>
    <definedName name="画像" localSheetId="1">INDIRECT(#REF!)</definedName>
    <definedName name="画像">INDIRECT([3]結果通知!$C$11)</definedName>
    <definedName name="虚弱体質">#REF!</definedName>
    <definedName name="経過観察">#REF!</definedName>
    <definedName name="健康体">#REF!</definedName>
    <definedName name="三國" localSheetId="1" hidden="1">#REF!</definedName>
    <definedName name="三國" hidden="1">#REF!</definedName>
    <definedName name="他" localSheetId="1">'[1]４月'!#REF!</definedName>
    <definedName name="他">'[1]４月'!#REF!</definedName>
    <definedName name="他お" localSheetId="1" hidden="1">#REF!</definedName>
    <definedName name="他お" hidden="1">#REF!</definedName>
    <definedName name="奈良井" hidden="1">#REF!</definedName>
    <definedName name="名前の重複" hidden="1">#REF!</definedName>
    <definedName name="明日"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3" l="1"/>
  <c r="R34" i="3"/>
  <c r="Q34" i="3"/>
  <c r="J34" i="3"/>
  <c r="C34" i="3"/>
  <c r="B34" i="3"/>
  <c r="S33" i="3"/>
  <c r="L33" i="3"/>
  <c r="M33" i="3" s="1"/>
  <c r="K33" i="3"/>
  <c r="J33" i="3"/>
  <c r="D33" i="3"/>
  <c r="S32" i="3"/>
  <c r="L32" i="3"/>
  <c r="M32" i="3" s="1"/>
  <c r="K32" i="3"/>
  <c r="J32" i="3"/>
  <c r="D32" i="3"/>
  <c r="S31" i="3"/>
  <c r="L31" i="3"/>
  <c r="K31" i="3"/>
  <c r="J31" i="3"/>
  <c r="D31" i="3"/>
  <c r="S30" i="3"/>
  <c r="L30" i="3"/>
  <c r="K30" i="3"/>
  <c r="J30" i="3"/>
  <c r="D30" i="3"/>
  <c r="S29" i="3"/>
  <c r="D29" i="3"/>
  <c r="S28" i="3"/>
  <c r="D28" i="3"/>
  <c r="S27" i="3"/>
  <c r="C27" i="3"/>
  <c r="B27" i="3"/>
  <c r="S26" i="3"/>
  <c r="D26" i="3"/>
  <c r="S25" i="3"/>
  <c r="H25" i="3"/>
  <c r="D25" i="3"/>
  <c r="S24" i="3"/>
  <c r="H24" i="3"/>
  <c r="C24" i="3"/>
  <c r="B24" i="3"/>
  <c r="S23" i="3"/>
  <c r="M23" i="3"/>
  <c r="H23" i="3"/>
  <c r="D23" i="3"/>
  <c r="S22" i="3"/>
  <c r="H22" i="3"/>
  <c r="D22" i="3"/>
  <c r="S21" i="3"/>
  <c r="M21" i="3"/>
  <c r="D21" i="3"/>
  <c r="S20" i="3"/>
  <c r="M20" i="3"/>
  <c r="G20" i="3"/>
  <c r="F20" i="3"/>
  <c r="D20" i="3"/>
  <c r="S19" i="3"/>
  <c r="H19" i="3"/>
  <c r="S18" i="3"/>
  <c r="L18" i="3"/>
  <c r="K18" i="3"/>
  <c r="H18" i="3"/>
  <c r="C18" i="3"/>
  <c r="B18" i="3"/>
  <c r="S17" i="3"/>
  <c r="M17" i="3"/>
  <c r="H17" i="3"/>
  <c r="D17" i="3"/>
  <c r="S16" i="3"/>
  <c r="M16" i="3"/>
  <c r="H16" i="3"/>
  <c r="D16" i="3"/>
  <c r="S15" i="3"/>
  <c r="L15" i="3"/>
  <c r="K15" i="3"/>
  <c r="D15" i="3"/>
  <c r="S14" i="3"/>
  <c r="M14" i="3"/>
  <c r="G14" i="3"/>
  <c r="F14" i="3"/>
  <c r="H14" i="3" s="1"/>
  <c r="D14" i="3"/>
  <c r="S13" i="3"/>
  <c r="M13" i="3"/>
  <c r="H13" i="3"/>
  <c r="C13" i="3"/>
  <c r="B13" i="3"/>
  <c r="D13" i="3" s="1"/>
  <c r="S12" i="3"/>
  <c r="M12" i="3"/>
  <c r="H12" i="3"/>
  <c r="D12" i="3"/>
  <c r="S11" i="3"/>
  <c r="H11" i="3"/>
  <c r="D11" i="3"/>
  <c r="S10" i="3"/>
  <c r="K10" i="3"/>
  <c r="H10" i="3"/>
  <c r="S9" i="3"/>
  <c r="H9" i="3"/>
  <c r="D9" i="3"/>
  <c r="S8" i="3"/>
  <c r="H8" i="3"/>
  <c r="C8" i="3"/>
  <c r="B8" i="3"/>
  <c r="S7" i="3"/>
  <c r="L7" i="3"/>
  <c r="K7" i="3"/>
  <c r="K8" i="3" s="1"/>
  <c r="H7" i="3"/>
  <c r="D7" i="3"/>
  <c r="S6" i="3"/>
  <c r="M6" i="3"/>
  <c r="H6" i="3"/>
  <c r="D6" i="3"/>
  <c r="S5" i="3"/>
  <c r="M5" i="3"/>
  <c r="G5" i="3"/>
  <c r="F5" i="3"/>
  <c r="C5" i="3"/>
  <c r="B5" i="3"/>
  <c r="S4" i="3"/>
  <c r="M4" i="3"/>
  <c r="H4" i="3"/>
  <c r="D4" i="3"/>
  <c r="S3" i="3"/>
  <c r="M3" i="3"/>
  <c r="H3" i="3"/>
  <c r="D3" i="3"/>
  <c r="M18" i="3" l="1"/>
  <c r="M15" i="3"/>
  <c r="M7" i="3"/>
  <c r="K34" i="3"/>
  <c r="M34" i="3" s="1"/>
  <c r="S34" i="3"/>
  <c r="L34" i="3"/>
  <c r="M31" i="3"/>
  <c r="M30" i="3"/>
  <c r="H20" i="3"/>
  <c r="F15" i="3"/>
  <c r="F21" i="3" s="1"/>
  <c r="G15" i="3"/>
  <c r="H15" i="3" s="1"/>
  <c r="D34" i="3"/>
  <c r="B35" i="3"/>
  <c r="D27" i="3"/>
  <c r="C35" i="3"/>
  <c r="D18" i="3"/>
  <c r="D8" i="3"/>
  <c r="B10" i="3"/>
  <c r="B19" i="3" s="1"/>
  <c r="D5" i="3"/>
  <c r="K11" i="3"/>
  <c r="K19" i="3" s="1"/>
  <c r="K22" i="3" s="1"/>
  <c r="K24" i="3" s="1"/>
  <c r="K9" i="3"/>
  <c r="H5" i="3"/>
  <c r="L10" i="3"/>
  <c r="M10" i="3" s="1"/>
  <c r="D24" i="3"/>
  <c r="L8" i="3"/>
  <c r="C10" i="3"/>
  <c r="F31" i="1" l="1"/>
  <c r="G21" i="3"/>
  <c r="H21" i="3" s="1"/>
  <c r="B37" i="3"/>
  <c r="F35" i="3" s="1"/>
  <c r="F37" i="3" s="1"/>
  <c r="D35" i="3"/>
  <c r="M8" i="3"/>
  <c r="L9" i="3"/>
  <c r="M9" i="3" s="1"/>
  <c r="L11" i="3"/>
  <c r="G32" i="1" s="1"/>
  <c r="I32" i="1" s="1"/>
  <c r="D10" i="3"/>
  <c r="C19" i="3"/>
  <c r="F28" i="1"/>
  <c r="I28" i="1" s="1"/>
  <c r="U4" i="3"/>
  <c r="V4" i="3"/>
  <c r="T6" i="3"/>
  <c r="F23" i="1"/>
  <c r="U11" i="3"/>
  <c r="V11" i="3"/>
  <c r="F39" i="3"/>
  <c r="G39" i="3"/>
  <c r="U6" i="3" l="1"/>
  <c r="K26" i="3"/>
  <c r="D19" i="3"/>
  <c r="C37" i="3"/>
  <c r="M11" i="3"/>
  <c r="L19" i="3"/>
  <c r="V6" i="3"/>
  <c r="L26" i="3"/>
  <c r="F18" i="1"/>
  <c r="F32" i="1"/>
  <c r="F33" i="1"/>
  <c r="Q39" i="3"/>
  <c r="V8" i="3"/>
  <c r="R39" i="3"/>
  <c r="F21" i="1"/>
  <c r="U8" i="3"/>
  <c r="F22" i="1"/>
  <c r="G18" i="1"/>
  <c r="I18" i="1" s="1"/>
  <c r="G31" i="1"/>
  <c r="I31" i="1" s="1"/>
  <c r="M26" i="3" l="1"/>
  <c r="M19" i="3"/>
  <c r="L22" i="3"/>
  <c r="G35" i="3"/>
  <c r="D37" i="3"/>
  <c r="G33" i="1"/>
  <c r="I33" i="1" s="1"/>
  <c r="F15" i="1"/>
  <c r="F26" i="1"/>
  <c r="I26" i="1" s="1"/>
  <c r="L24" i="3" l="1"/>
  <c r="M22" i="3"/>
  <c r="I34" i="1"/>
  <c r="H35" i="3"/>
  <c r="G37" i="3"/>
  <c r="H37" i="3" s="1"/>
  <c r="F16" i="1"/>
  <c r="F17" i="1"/>
  <c r="F27" i="1"/>
  <c r="F40" i="3"/>
  <c r="G21" i="1"/>
  <c r="I21" i="1" s="1"/>
  <c r="G22" i="1"/>
  <c r="I22" i="1" s="1"/>
  <c r="G27" i="1"/>
  <c r="I27" i="1" s="1"/>
  <c r="I29" i="1" s="1"/>
  <c r="M24" i="3" l="1"/>
  <c r="AD4" i="4"/>
  <c r="G17" i="1"/>
  <c r="I17" i="1" s="1"/>
  <c r="G16" i="1"/>
  <c r="I16" i="1" s="1"/>
  <c r="G40" i="3"/>
  <c r="AD3" i="4" s="1"/>
  <c r="G23" i="1" l="1"/>
  <c r="I23" i="1" s="1"/>
  <c r="I24" i="1" s="1"/>
  <c r="G15" i="1"/>
  <c r="I15" i="1" s="1"/>
  <c r="I19" i="1" l="1"/>
  <c r="G35" i="1" s="1"/>
  <c r="G36" i="1" s="1"/>
</calcChain>
</file>

<file path=xl/sharedStrings.xml><?xml version="1.0" encoding="utf-8"?>
<sst xmlns="http://schemas.openxmlformats.org/spreadsheetml/2006/main" count="347" uniqueCount="299">
  <si>
    <t>インタレスト・カバレッジ・レシオ</t>
    <phoneticPr fontId="2"/>
  </si>
  <si>
    <t>債務償還年数</t>
    <rPh sb="0" eb="2">
      <t>サイム</t>
    </rPh>
    <rPh sb="2" eb="4">
      <t>ショウカン</t>
    </rPh>
    <rPh sb="4" eb="6">
      <t>ネンスウ</t>
    </rPh>
    <phoneticPr fontId="2"/>
  </si>
  <si>
    <t>4.返済能力</t>
    <rPh sb="2" eb="4">
      <t>ヘンサイ</t>
    </rPh>
    <rPh sb="4" eb="6">
      <t>ノウリョク</t>
    </rPh>
    <phoneticPr fontId="2"/>
  </si>
  <si>
    <t>売上高増加率</t>
    <rPh sb="0" eb="2">
      <t>ウリアゲ</t>
    </rPh>
    <rPh sb="2" eb="3">
      <t>ダカ</t>
    </rPh>
    <rPh sb="3" eb="5">
      <t>ゾウカ</t>
    </rPh>
    <rPh sb="5" eb="6">
      <t>リツ</t>
    </rPh>
    <phoneticPr fontId="2"/>
  </si>
  <si>
    <t>自己資本比率</t>
    <rPh sb="0" eb="2">
      <t>ジコ</t>
    </rPh>
    <rPh sb="2" eb="4">
      <t>シホン</t>
    </rPh>
    <rPh sb="4" eb="6">
      <t>ヒリツ</t>
    </rPh>
    <phoneticPr fontId="2"/>
  </si>
  <si>
    <t>経常利益増加率</t>
    <rPh sb="0" eb="2">
      <t>ケイジョウ</t>
    </rPh>
    <rPh sb="2" eb="4">
      <t>リエキ</t>
    </rPh>
    <rPh sb="4" eb="6">
      <t>ゾウカ</t>
    </rPh>
    <rPh sb="6" eb="7">
      <t>リツ</t>
    </rPh>
    <phoneticPr fontId="2"/>
  </si>
  <si>
    <t>3.成長性項目</t>
    <rPh sb="2" eb="5">
      <t>セイチョウセイ</t>
    </rPh>
    <rPh sb="5" eb="7">
      <t>コウモク</t>
    </rPh>
    <phoneticPr fontId="2"/>
  </si>
  <si>
    <t>収益フロー</t>
    <rPh sb="0" eb="2">
      <t>シュウエキ</t>
    </rPh>
    <phoneticPr fontId="2"/>
  </si>
  <si>
    <t>総資産経常利益率</t>
    <rPh sb="0" eb="3">
      <t>ソウシサン</t>
    </rPh>
    <rPh sb="3" eb="5">
      <t>ケイジョウ</t>
    </rPh>
    <rPh sb="5" eb="7">
      <t>リエキ</t>
    </rPh>
    <rPh sb="7" eb="8">
      <t>リツ</t>
    </rPh>
    <phoneticPr fontId="2"/>
  </si>
  <si>
    <t>売上高経常利益率</t>
    <rPh sb="0" eb="2">
      <t>ウリアゲ</t>
    </rPh>
    <rPh sb="2" eb="3">
      <t>ダカ</t>
    </rPh>
    <rPh sb="3" eb="5">
      <t>ケイジョウ</t>
    </rPh>
    <rPh sb="5" eb="7">
      <t>リエキ</t>
    </rPh>
    <rPh sb="7" eb="8">
      <t>リツ</t>
    </rPh>
    <phoneticPr fontId="2"/>
  </si>
  <si>
    <t>2.収益性項目</t>
    <rPh sb="2" eb="5">
      <t>シュウエキセイ</t>
    </rPh>
    <rPh sb="5" eb="7">
      <t>コウモク</t>
    </rPh>
    <phoneticPr fontId="2"/>
  </si>
  <si>
    <t>流動比率</t>
    <rPh sb="0" eb="2">
      <t>リュウドウ</t>
    </rPh>
    <rPh sb="2" eb="4">
      <t>ヒリツ</t>
    </rPh>
    <phoneticPr fontId="2"/>
  </si>
  <si>
    <t>固定長期適合比率</t>
    <rPh sb="0" eb="2">
      <t>コテイ</t>
    </rPh>
    <rPh sb="2" eb="4">
      <t>チョウキ</t>
    </rPh>
    <rPh sb="4" eb="6">
      <t>テキゴウ</t>
    </rPh>
    <rPh sb="6" eb="8">
      <t>ヒリツ</t>
    </rPh>
    <phoneticPr fontId="2"/>
  </si>
  <si>
    <t>ギアリング比率</t>
    <rPh sb="5" eb="7">
      <t>ヒリツ</t>
    </rPh>
    <phoneticPr fontId="2"/>
  </si>
  <si>
    <t>1.安全性項目</t>
    <rPh sb="2" eb="5">
      <t>アンゼンセイ</t>
    </rPh>
    <rPh sb="5" eb="7">
      <t>コウモク</t>
    </rPh>
    <phoneticPr fontId="2"/>
  </si>
  <si>
    <t>今期計算結果</t>
    <rPh sb="0" eb="2">
      <t>コンキ</t>
    </rPh>
    <rPh sb="2" eb="4">
      <t>ケイサン</t>
    </rPh>
    <rPh sb="4" eb="6">
      <t>ケッカ</t>
    </rPh>
    <phoneticPr fontId="2"/>
  </si>
  <si>
    <t>前期計算結果</t>
    <rPh sb="0" eb="2">
      <t>ゼンキ</t>
    </rPh>
    <rPh sb="2" eb="4">
      <t>ケイサン</t>
    </rPh>
    <rPh sb="4" eb="6">
      <t>ケッカ</t>
    </rPh>
    <phoneticPr fontId="2"/>
  </si>
  <si>
    <t>配点</t>
    <rPh sb="0" eb="2">
      <t>ハイテン</t>
    </rPh>
    <phoneticPr fontId="2"/>
  </si>
  <si>
    <t>計算式</t>
    <rPh sb="0" eb="3">
      <t>ケイサンシキ</t>
    </rPh>
    <phoneticPr fontId="2"/>
  </si>
  <si>
    <t>自己資本額</t>
    <rPh sb="0" eb="2">
      <t>ジコ</t>
    </rPh>
    <rPh sb="2" eb="4">
      <t>シホン</t>
    </rPh>
    <rPh sb="4" eb="5">
      <t>ガク</t>
    </rPh>
    <phoneticPr fontId="2"/>
  </si>
  <si>
    <t>営業キャッシュフロー額</t>
    <rPh sb="0" eb="2">
      <t>エイギョウ</t>
    </rPh>
    <rPh sb="10" eb="11">
      <t>ガク</t>
    </rPh>
    <phoneticPr fontId="2"/>
  </si>
  <si>
    <t>信用格付けチェックシート</t>
    <rPh sb="0" eb="2">
      <t>シンヨウ</t>
    </rPh>
    <rPh sb="2" eb="4">
      <t>カクヅ</t>
    </rPh>
    <phoneticPr fontId="2"/>
  </si>
  <si>
    <t>安全性項目点数</t>
    <rPh sb="0" eb="3">
      <t>アンゼンセイ</t>
    </rPh>
    <rPh sb="3" eb="5">
      <t>コウモク</t>
    </rPh>
    <rPh sb="5" eb="7">
      <t>テンスウ</t>
    </rPh>
    <phoneticPr fontId="2"/>
  </si>
  <si>
    <t>収益性項目点数</t>
    <rPh sb="0" eb="2">
      <t>シュウエキ</t>
    </rPh>
    <rPh sb="2" eb="3">
      <t>セイ</t>
    </rPh>
    <rPh sb="3" eb="5">
      <t>コウモク</t>
    </rPh>
    <rPh sb="5" eb="7">
      <t>テンスウ</t>
    </rPh>
    <phoneticPr fontId="2"/>
  </si>
  <si>
    <t>成長性項目点数</t>
    <rPh sb="0" eb="3">
      <t>セイチョウセイ</t>
    </rPh>
    <rPh sb="3" eb="5">
      <t>コウモク</t>
    </rPh>
    <rPh sb="5" eb="7">
      <t>テンスウ</t>
    </rPh>
    <phoneticPr fontId="2"/>
  </si>
  <si>
    <t>返済能力項目点数</t>
    <rPh sb="0" eb="2">
      <t>ヘンサイ</t>
    </rPh>
    <rPh sb="2" eb="4">
      <t>ノウリョク</t>
    </rPh>
    <rPh sb="4" eb="6">
      <t>コウモク</t>
    </rPh>
    <rPh sb="6" eb="8">
      <t>テンスウ</t>
    </rPh>
    <phoneticPr fontId="2"/>
  </si>
  <si>
    <t>実質破綻先とは、法的・形式的な経営破綻の事実は発生していないものの、深刻な経営難の状態にあり、再建の見通しがない状況にあると認められるなど実質的に経営破綻に陥っている債務者をいう。 具体的には、事業を形式的には継続しているが、財務内容において多額の不良資産を内包し、あるいは債務者の返済能力に比して明らかに過大な借入金が残存し、実質的に大幅な債務超過の状態に相当期間陥っており、事業好転の見通しがない状況、天災、事故、経済情勢の急変等により多大な損失を被り（あるいは、これらに類する事由が生じており）、再建の見通しがない状況で、元金又は利息について実質的に長期間延滞している債務者などをいう。</t>
  </si>
  <si>
    <t>　債務者区分</t>
    <rPh sb="1" eb="4">
      <t>サイムシャ</t>
    </rPh>
    <rPh sb="4" eb="6">
      <t>クブン</t>
    </rPh>
    <phoneticPr fontId="2"/>
  </si>
  <si>
    <t>破綻懸念先</t>
    <rPh sb="0" eb="5">
      <t>ハタンケネンサキ</t>
    </rPh>
    <phoneticPr fontId="2"/>
  </si>
  <si>
    <t>実質破綻先</t>
    <rPh sb="0" eb="2">
      <t>ジッシツ</t>
    </rPh>
    <rPh sb="2" eb="4">
      <t>ハタン</t>
    </rPh>
    <rPh sb="4" eb="5">
      <t>サキ</t>
    </rPh>
    <phoneticPr fontId="2"/>
  </si>
  <si>
    <t>破綻先</t>
    <rPh sb="0" eb="2">
      <t>ハタン</t>
    </rPh>
    <rPh sb="2" eb="3">
      <t>サキ</t>
    </rPh>
    <phoneticPr fontId="2"/>
  </si>
  <si>
    <t>点数区分</t>
    <rPh sb="0" eb="2">
      <t>テンスウ</t>
    </rPh>
    <rPh sb="2" eb="4">
      <t>クブン</t>
    </rPh>
    <phoneticPr fontId="2"/>
  </si>
  <si>
    <t>定義</t>
    <rPh sb="0" eb="2">
      <t>テイギ</t>
    </rPh>
    <phoneticPr fontId="2"/>
  </si>
  <si>
    <t>合計スコア</t>
    <rPh sb="0" eb="2">
      <t>ゴウケイ</t>
    </rPh>
    <phoneticPr fontId="2"/>
  </si>
  <si>
    <t>安全スコア</t>
    <rPh sb="0" eb="2">
      <t>アンゼン</t>
    </rPh>
    <phoneticPr fontId="2"/>
  </si>
  <si>
    <t>収益スコア</t>
    <rPh sb="0" eb="2">
      <t>シュウエキ</t>
    </rPh>
    <phoneticPr fontId="2"/>
  </si>
  <si>
    <t>成長スコア</t>
    <rPh sb="0" eb="2">
      <t>セイチョウ</t>
    </rPh>
    <phoneticPr fontId="2"/>
  </si>
  <si>
    <t>返済スコア</t>
    <rPh sb="0" eb="2">
      <t>ヘンサイ</t>
    </rPh>
    <phoneticPr fontId="2"/>
  </si>
  <si>
    <t>正常先とは、業況が良好であり、かつ、財務内容にも特段の問題がないと認められる債務者をいう。</t>
    <phoneticPr fontId="2"/>
  </si>
  <si>
    <t>1点</t>
    <rPh sb="1" eb="2">
      <t>テン</t>
    </rPh>
    <phoneticPr fontId="2"/>
  </si>
  <si>
    <t>0点</t>
    <rPh sb="1" eb="2">
      <t>テン</t>
    </rPh>
    <phoneticPr fontId="2"/>
  </si>
  <si>
    <t>2点</t>
    <rPh sb="1" eb="2">
      <t>テン</t>
    </rPh>
    <phoneticPr fontId="2"/>
  </si>
  <si>
    <t>3点</t>
    <rPh sb="1" eb="2">
      <t>テン</t>
    </rPh>
    <phoneticPr fontId="2"/>
  </si>
  <si>
    <t>4点</t>
    <rPh sb="1" eb="2">
      <t>テン</t>
    </rPh>
    <phoneticPr fontId="2"/>
  </si>
  <si>
    <t>5点</t>
    <rPh sb="1" eb="2">
      <t>テン</t>
    </rPh>
    <phoneticPr fontId="2"/>
  </si>
  <si>
    <t>6点</t>
    <rPh sb="1" eb="2">
      <t>テン</t>
    </rPh>
    <phoneticPr fontId="2"/>
  </si>
  <si>
    <t>7点</t>
    <rPh sb="1" eb="2">
      <t>テン</t>
    </rPh>
    <phoneticPr fontId="2"/>
  </si>
  <si>
    <t>8点</t>
    <rPh sb="1" eb="2">
      <t>テン</t>
    </rPh>
    <phoneticPr fontId="2"/>
  </si>
  <si>
    <t>9点</t>
    <rPh sb="1" eb="2">
      <t>テン</t>
    </rPh>
    <phoneticPr fontId="2"/>
  </si>
  <si>
    <t>10点</t>
    <rPh sb="2" eb="3">
      <t>テン</t>
    </rPh>
    <phoneticPr fontId="2"/>
  </si>
  <si>
    <t>企業の本来の体力を示します</t>
    <phoneticPr fontId="2"/>
  </si>
  <si>
    <t>流動負債を流動資産がどの程度カバーできるか、つまり即資金化できるかを示しています</t>
    <phoneticPr fontId="2"/>
  </si>
  <si>
    <t>資金調達のうち借入金の自己資本に対する割合を示しています</t>
    <phoneticPr fontId="2"/>
  </si>
  <si>
    <t>固定資産をどの程度長期資金で補えるかを示しています</t>
    <phoneticPr fontId="2"/>
  </si>
  <si>
    <t>売上に対してどれだけの経常利益を上げているのかを示しています</t>
    <phoneticPr fontId="2"/>
  </si>
  <si>
    <t>資本投入によりどれだけの利益を生み出しているのか、資本の運用効率を示しています</t>
    <phoneticPr fontId="2"/>
  </si>
  <si>
    <t>当期末と前期末の経常利益を比較して業績規模がどれだけ拡大しているのかを示しています</t>
    <phoneticPr fontId="2"/>
  </si>
  <si>
    <t>自己資本額が大きいほど財務的に安全と判断されます</t>
    <phoneticPr fontId="2"/>
  </si>
  <si>
    <t>企業の成長力を示しています</t>
    <phoneticPr fontId="2"/>
  </si>
  <si>
    <t>借入金を利益などによるキャッシュフローから何年で返済できるかを示しています</t>
    <phoneticPr fontId="2"/>
  </si>
  <si>
    <t>企業の利息の支払能力を示しています</t>
    <phoneticPr fontId="2"/>
  </si>
  <si>
    <t>企業の返済原資能力を示しています</t>
    <phoneticPr fontId="2"/>
  </si>
  <si>
    <t>正常先①</t>
    <rPh sb="0" eb="2">
      <t>セイジョウ</t>
    </rPh>
    <rPh sb="2" eb="3">
      <t>サキ</t>
    </rPh>
    <phoneticPr fontId="2"/>
  </si>
  <si>
    <t>正常先②</t>
    <rPh sb="0" eb="2">
      <t>セイジョウ</t>
    </rPh>
    <rPh sb="2" eb="3">
      <t>サキ</t>
    </rPh>
    <phoneticPr fontId="2"/>
  </si>
  <si>
    <t>要注意先①</t>
    <rPh sb="0" eb="3">
      <t>ヨウチュウイ</t>
    </rPh>
    <rPh sb="3" eb="4">
      <t>サキ</t>
    </rPh>
    <phoneticPr fontId="2"/>
  </si>
  <si>
    <t>破綻先とは、法的・形式的な経営破綻の事実が発生している債務者をいい、例えば、破産、清算、会社整理、会社更生、 民事再生、手形交換所の取引停止処分等の事由により経営破綻に陥っている債務者をいう。</t>
    <phoneticPr fontId="2"/>
  </si>
  <si>
    <t>破綻懸念先とは、現状、経営破綻の状況にはないが、経営 難の状態にあり、経営改善計画等の進捗状況が芳しくなく、 今後、経営破綻に陥る可能性が大きいと認められる債務者（金 融機関等の支援継続中の債務者を含む）をいう。 具体的には、現状、事業を継続しているが、実質債務超過 の状態に陥っており、業況が著しく低調で貸出金が延滞状態 にあるなど元本及び利息の最終の回収について重大な懸念があり、従って損失の発生の可能性が高い状況で、今後、経営破綻に陥る可能性が大きいと認められる債務者をいう。</t>
    <phoneticPr fontId="2"/>
  </si>
  <si>
    <t>30～40</t>
    <phoneticPr fontId="2"/>
  </si>
  <si>
    <t>11点</t>
    <rPh sb="2" eb="3">
      <t>テン</t>
    </rPh>
    <phoneticPr fontId="2"/>
  </si>
  <si>
    <t>12点</t>
    <rPh sb="2" eb="3">
      <t>テン</t>
    </rPh>
    <phoneticPr fontId="2"/>
  </si>
  <si>
    <t>13点</t>
    <rPh sb="2" eb="3">
      <t>テン</t>
    </rPh>
    <phoneticPr fontId="2"/>
  </si>
  <si>
    <t>14点</t>
    <rPh sb="2" eb="3">
      <t>テン</t>
    </rPh>
    <phoneticPr fontId="2"/>
  </si>
  <si>
    <t>15点</t>
    <rPh sb="2" eb="3">
      <t>テン</t>
    </rPh>
    <phoneticPr fontId="2"/>
  </si>
  <si>
    <t>50％以上</t>
    <rPh sb="3" eb="5">
      <t>イジョウ</t>
    </rPh>
    <phoneticPr fontId="2"/>
  </si>
  <si>
    <t>20％以上</t>
    <rPh sb="3" eb="5">
      <t>イジョウ</t>
    </rPh>
    <phoneticPr fontId="2"/>
  </si>
  <si>
    <t>30％以上</t>
    <rPh sb="3" eb="5">
      <t>イジョウ</t>
    </rPh>
    <phoneticPr fontId="2"/>
  </si>
  <si>
    <t>15％以上</t>
    <rPh sb="3" eb="5">
      <t>イジョウ</t>
    </rPh>
    <phoneticPr fontId="2"/>
  </si>
  <si>
    <t>10％以上</t>
    <rPh sb="3" eb="5">
      <t>イジョウ</t>
    </rPh>
    <phoneticPr fontId="2"/>
  </si>
  <si>
    <t>0％以上</t>
    <rPh sb="2" eb="4">
      <t>イジョウ</t>
    </rPh>
    <phoneticPr fontId="2"/>
  </si>
  <si>
    <t>0％未満</t>
    <rPh sb="2" eb="4">
      <t>ミマン</t>
    </rPh>
    <phoneticPr fontId="2"/>
  </si>
  <si>
    <t>3億円以上</t>
    <rPh sb="1" eb="3">
      <t>オクエン</t>
    </rPh>
    <rPh sb="3" eb="5">
      <t>イジョウ</t>
    </rPh>
    <phoneticPr fontId="2"/>
  </si>
  <si>
    <t>2億円以上</t>
    <rPh sb="1" eb="3">
      <t>オクエン</t>
    </rPh>
    <rPh sb="3" eb="5">
      <t>イジョウ</t>
    </rPh>
    <phoneticPr fontId="2"/>
  </si>
  <si>
    <t>1億円以上</t>
    <rPh sb="1" eb="5">
      <t>オクエンイジョウ</t>
    </rPh>
    <phoneticPr fontId="2"/>
  </si>
  <si>
    <t>5000万円以上</t>
    <rPh sb="4" eb="6">
      <t>マンエン</t>
    </rPh>
    <rPh sb="6" eb="8">
      <t>イジョウ</t>
    </rPh>
    <phoneticPr fontId="2"/>
  </si>
  <si>
    <t>0万円以上</t>
    <rPh sb="1" eb="3">
      <t>マンエン</t>
    </rPh>
    <rPh sb="3" eb="5">
      <t>イジョウ</t>
    </rPh>
    <phoneticPr fontId="2"/>
  </si>
  <si>
    <t>0万円未満</t>
    <rPh sb="1" eb="3">
      <t>マンエン</t>
    </rPh>
    <rPh sb="3" eb="5">
      <t>ミマン</t>
    </rPh>
    <phoneticPr fontId="2"/>
  </si>
  <si>
    <t>2期連続黒字</t>
    <rPh sb="1" eb="2">
      <t>キ</t>
    </rPh>
    <rPh sb="2" eb="4">
      <t>レンゾク</t>
    </rPh>
    <rPh sb="4" eb="6">
      <t>クロジ</t>
    </rPh>
    <phoneticPr fontId="2"/>
  </si>
  <si>
    <t>2期連続
黒字以外</t>
    <rPh sb="1" eb="2">
      <t>キ</t>
    </rPh>
    <rPh sb="2" eb="4">
      <t>レンゾク</t>
    </rPh>
    <rPh sb="5" eb="7">
      <t>クロジ</t>
    </rPh>
    <rPh sb="7" eb="9">
      <t>イガイ</t>
    </rPh>
    <phoneticPr fontId="2"/>
  </si>
  <si>
    <t>300%以上</t>
    <rPh sb="4" eb="6">
      <t>イジョウ</t>
    </rPh>
    <phoneticPr fontId="2"/>
  </si>
  <si>
    <t>200%以上</t>
    <rPh sb="4" eb="6">
      <t>イジョウ</t>
    </rPh>
    <phoneticPr fontId="2"/>
  </si>
  <si>
    <t>150%以上</t>
    <rPh sb="4" eb="6">
      <t>イジョウ</t>
    </rPh>
    <phoneticPr fontId="2"/>
  </si>
  <si>
    <t>100%以上</t>
    <rPh sb="4" eb="6">
      <t>イジョウ</t>
    </rPh>
    <phoneticPr fontId="2"/>
  </si>
  <si>
    <t>100%未満</t>
    <rPh sb="4" eb="6">
      <t>ミマン</t>
    </rPh>
    <phoneticPr fontId="2"/>
  </si>
  <si>
    <t>50%未満</t>
    <rPh sb="3" eb="5">
      <t>ミマン</t>
    </rPh>
    <phoneticPr fontId="2"/>
  </si>
  <si>
    <t>150%未満</t>
    <rPh sb="4" eb="6">
      <t>ミマン</t>
    </rPh>
    <phoneticPr fontId="2"/>
  </si>
  <si>
    <t>50%以上</t>
    <rPh sb="3" eb="5">
      <t>イジョウ</t>
    </rPh>
    <phoneticPr fontId="2"/>
  </si>
  <si>
    <t>30%以上</t>
    <rPh sb="3" eb="5">
      <t>イジョウ</t>
    </rPh>
    <phoneticPr fontId="2"/>
  </si>
  <si>
    <t>10%以上</t>
    <rPh sb="3" eb="5">
      <t>イジョウ</t>
    </rPh>
    <phoneticPr fontId="2"/>
  </si>
  <si>
    <t>5%以上</t>
    <rPh sb="2" eb="4">
      <t>イジョウ</t>
    </rPh>
    <phoneticPr fontId="2"/>
  </si>
  <si>
    <t>0%未満</t>
    <rPh sb="2" eb="4">
      <t>ミマン</t>
    </rPh>
    <phoneticPr fontId="2"/>
  </si>
  <si>
    <t>20%以上</t>
    <rPh sb="3" eb="5">
      <t>イジョウ</t>
    </rPh>
    <phoneticPr fontId="2"/>
  </si>
  <si>
    <t>5%以上</t>
    <rPh sb="1" eb="4">
      <t>パーセントイジョウ</t>
    </rPh>
    <phoneticPr fontId="2"/>
  </si>
  <si>
    <t>0%以上</t>
    <rPh sb="1" eb="4">
      <t>パーセントイジョウ</t>
    </rPh>
    <phoneticPr fontId="2"/>
  </si>
  <si>
    <t>5年未満</t>
    <rPh sb="1" eb="2">
      <t>ネン</t>
    </rPh>
    <rPh sb="2" eb="4">
      <t>ミマン</t>
    </rPh>
    <phoneticPr fontId="2"/>
  </si>
  <si>
    <t>7年未満</t>
    <rPh sb="1" eb="2">
      <t>ネン</t>
    </rPh>
    <rPh sb="2" eb="4">
      <t>ミマン</t>
    </rPh>
    <phoneticPr fontId="2"/>
  </si>
  <si>
    <t>10年未満</t>
    <rPh sb="2" eb="3">
      <t>ネン</t>
    </rPh>
    <rPh sb="3" eb="5">
      <t>ミマン</t>
    </rPh>
    <phoneticPr fontId="2"/>
  </si>
  <si>
    <t>3億円以上</t>
    <rPh sb="1" eb="5">
      <t>オクエンイジョウ</t>
    </rPh>
    <phoneticPr fontId="2"/>
  </si>
  <si>
    <t>0万円以上</t>
    <rPh sb="1" eb="5">
      <t>マンエンイジョウ</t>
    </rPh>
    <phoneticPr fontId="2"/>
  </si>
  <si>
    <t>1000万円以上</t>
    <rPh sb="4" eb="6">
      <t>マンエン</t>
    </rPh>
    <rPh sb="6" eb="8">
      <t>イジョウ</t>
    </rPh>
    <phoneticPr fontId="2"/>
  </si>
  <si>
    <t>1.0以上</t>
    <rPh sb="3" eb="5">
      <t>イジョウ</t>
    </rPh>
    <phoneticPr fontId="2"/>
  </si>
  <si>
    <t>3.0以上</t>
    <rPh sb="3" eb="5">
      <t>イジョウ</t>
    </rPh>
    <phoneticPr fontId="2"/>
  </si>
  <si>
    <t>1.0未満</t>
    <rPh sb="3" eb="5">
      <t>ミマン</t>
    </rPh>
    <phoneticPr fontId="2"/>
  </si>
  <si>
    <t>I15</t>
    <phoneticPr fontId="2"/>
  </si>
  <si>
    <t>I16</t>
    <phoneticPr fontId="2"/>
  </si>
  <si>
    <t>I17</t>
    <phoneticPr fontId="2"/>
  </si>
  <si>
    <t>I18</t>
    <phoneticPr fontId="2"/>
  </si>
  <si>
    <t>I21</t>
    <phoneticPr fontId="2"/>
  </si>
  <si>
    <t>I22</t>
  </si>
  <si>
    <t>I26</t>
    <phoneticPr fontId="2"/>
  </si>
  <si>
    <t>I27</t>
    <phoneticPr fontId="2"/>
  </si>
  <si>
    <t>I28</t>
  </si>
  <si>
    <t>I31</t>
    <phoneticPr fontId="2"/>
  </si>
  <si>
    <t>I32</t>
    <phoneticPr fontId="2"/>
  </si>
  <si>
    <t>I33</t>
    <phoneticPr fontId="2"/>
  </si>
  <si>
    <t>F23＞０かつG23＞0ならだ5点、それ以外は0点</t>
    <rPh sb="16" eb="17">
      <t>テン</t>
    </rPh>
    <rPh sb="20" eb="22">
      <t>イガイ</t>
    </rPh>
    <rPh sb="24" eb="25">
      <t>テン</t>
    </rPh>
    <phoneticPr fontId="2"/>
  </si>
  <si>
    <t>要注意先②</t>
    <rPh sb="0" eb="3">
      <t>ヨウチュウイ</t>
    </rPh>
    <rPh sb="3" eb="4">
      <t>サキ</t>
    </rPh>
    <phoneticPr fontId="2"/>
  </si>
  <si>
    <t>Ⓦとの差異</t>
    <rPh sb="3" eb="5">
      <t>サイ</t>
    </rPh>
    <phoneticPr fontId="2"/>
  </si>
  <si>
    <t>差異</t>
    <rPh sb="0" eb="2">
      <t>サイ</t>
    </rPh>
    <phoneticPr fontId="2"/>
  </si>
  <si>
    <t>答え合わせ（Ⓢ～Ⓥ）</t>
    <rPh sb="0" eb="1">
      <t>コタ</t>
    </rPh>
    <rPh sb="2" eb="3">
      <t>ア</t>
    </rPh>
    <phoneticPr fontId="2"/>
  </si>
  <si>
    <t>決算書上の販管費合計</t>
    <rPh sb="0" eb="3">
      <t>ケッサンショ</t>
    </rPh>
    <rPh sb="3" eb="4">
      <t>ジョウ</t>
    </rPh>
    <rPh sb="5" eb="8">
      <t>ハンカンヒ</t>
    </rPh>
    <rPh sb="8" eb="10">
      <t>ゴウケイ</t>
    </rPh>
    <phoneticPr fontId="2"/>
  </si>
  <si>
    <t>保険積立金</t>
  </si>
  <si>
    <t>当期</t>
  </si>
  <si>
    <t>前期</t>
  </si>
  <si>
    <t>衛生費・保守費</t>
  </si>
  <si>
    <t>Ⓥ自己株式</t>
  </si>
  <si>
    <t>Ⓤ利益剰余金合計</t>
  </si>
  <si>
    <t>新聞図書費</t>
  </si>
  <si>
    <t>Ⓣ資本剰余金合計</t>
  </si>
  <si>
    <t>Ⓢ資本金合計</t>
  </si>
  <si>
    <t>修繕費</t>
  </si>
  <si>
    <t>Ⓡ負債合計ⓅⓆ</t>
  </si>
  <si>
    <t>Ⓠ固定負債合計</t>
  </si>
  <si>
    <t>通信費</t>
  </si>
  <si>
    <t>⑰経常利益金額＝⑨＋⑬-⑯</t>
  </si>
  <si>
    <t>上記以外の固定負債</t>
  </si>
  <si>
    <t>その他顧客費</t>
  </si>
  <si>
    <t>社債・リース債務</t>
  </si>
  <si>
    <t>前渡金・前払費用・未収入金</t>
  </si>
  <si>
    <t>Ⓟ流動負債合計ⓃⓄ</t>
  </si>
  <si>
    <t>会議費</t>
  </si>
  <si>
    <t>Ⓞ他流動負債合計</t>
  </si>
  <si>
    <t>交際費</t>
  </si>
  <si>
    <t>上記以外の他流動負債</t>
  </si>
  <si>
    <t>短期借入金（外部調達）</t>
  </si>
  <si>
    <t>短期借入金（役員借入）</t>
  </si>
  <si>
    <t>商品</t>
  </si>
  <si>
    <t>法定福利費率</t>
    <rPh sb="0" eb="2">
      <t>ホウテイ</t>
    </rPh>
    <rPh sb="2" eb="4">
      <t>フクリ</t>
    </rPh>
    <rPh sb="4" eb="5">
      <t>ヒ</t>
    </rPh>
    <rPh sb="5" eb="6">
      <t>リツ</t>
    </rPh>
    <phoneticPr fontId="2"/>
  </si>
  <si>
    <t>預り金・仮受金</t>
  </si>
  <si>
    <t>未払消費税等</t>
  </si>
  <si>
    <t>⑥売上総利益金額＝①－⑤</t>
  </si>
  <si>
    <t>未払法人税等</t>
  </si>
  <si>
    <t>想定労働生産性</t>
    <rPh sb="0" eb="2">
      <t>ソウテイ</t>
    </rPh>
    <rPh sb="2" eb="4">
      <t>ロウドウ</t>
    </rPh>
    <rPh sb="4" eb="7">
      <t>セイサンセイ</t>
    </rPh>
    <phoneticPr fontId="2"/>
  </si>
  <si>
    <t>↑13％程度</t>
    <rPh sb="4" eb="6">
      <t>テイド</t>
    </rPh>
    <phoneticPr fontId="2"/>
  </si>
  <si>
    <t>売掛金</t>
  </si>
  <si>
    <t>想定総生産性</t>
    <rPh sb="0" eb="2">
      <t>ソウテイ</t>
    </rPh>
    <rPh sb="2" eb="3">
      <t>ソウ</t>
    </rPh>
    <rPh sb="3" eb="6">
      <t>セイサンセイ</t>
    </rPh>
    <phoneticPr fontId="2"/>
  </si>
  <si>
    <t>Ⓝ仕入債務合計</t>
  </si>
  <si>
    <t>給料手当</t>
  </si>
  <si>
    <t>買掛金</t>
  </si>
  <si>
    <t>想定換算人数（個人の場合一人加算）</t>
    <rPh sb="0" eb="2">
      <t>ソウテイ</t>
    </rPh>
    <rPh sb="2" eb="4">
      <t>カンサン</t>
    </rPh>
    <rPh sb="4" eb="6">
      <t>ニンズウ</t>
    </rPh>
    <rPh sb="7" eb="9">
      <t>コジン</t>
    </rPh>
    <rPh sb="10" eb="12">
      <t>バアイ</t>
    </rPh>
    <rPh sb="12" eb="14">
      <t>ヒトリ</t>
    </rPh>
    <rPh sb="14" eb="16">
      <t>カサン</t>
    </rPh>
    <phoneticPr fontId="2"/>
  </si>
  <si>
    <t>役員報酬</t>
  </si>
  <si>
    <t>現金</t>
  </si>
  <si>
    <t>想定一人当たり年収</t>
    <rPh sb="0" eb="2">
      <t>ソウテイ</t>
    </rPh>
    <rPh sb="2" eb="4">
      <t>ヒトリ</t>
    </rPh>
    <rPh sb="4" eb="5">
      <t>ア</t>
    </rPh>
    <rPh sb="7" eb="9">
      <t>ネンシュウ</t>
    </rPh>
    <phoneticPr fontId="2"/>
  </si>
  <si>
    <t>勘定科目</t>
  </si>
  <si>
    <t>採点</t>
    <rPh sb="0" eb="2">
      <t>サイテン</t>
    </rPh>
    <phoneticPr fontId="2"/>
  </si>
  <si>
    <t>120%以上</t>
    <rPh sb="4" eb="6">
      <t>イジョウ</t>
    </rPh>
    <phoneticPr fontId="2"/>
  </si>
  <si>
    <t>120%未満</t>
    <rPh sb="4" eb="6">
      <t>ミマン</t>
    </rPh>
    <phoneticPr fontId="2"/>
  </si>
  <si>
    <t>主に黒字が何期続いているのかを示しています（当期純利益ベース）</t>
    <rPh sb="22" eb="24">
      <t>トウキ</t>
    </rPh>
    <rPh sb="24" eb="27">
      <t>ジュンリエキ</t>
    </rPh>
    <phoneticPr fontId="2"/>
  </si>
  <si>
    <t>0%以上</t>
    <rPh sb="2" eb="4">
      <t>イジョウ</t>
    </rPh>
    <phoneticPr fontId="2"/>
  </si>
  <si>
    <t>10年以上もしくはマイナス</t>
    <rPh sb="2" eb="3">
      <t>ネン</t>
    </rPh>
    <rPh sb="3" eb="5">
      <t>イジョウ</t>
    </rPh>
    <phoneticPr fontId="2"/>
  </si>
  <si>
    <t>0年</t>
    <rPh sb="1" eb="2">
      <t>ネン</t>
    </rPh>
    <phoneticPr fontId="2"/>
  </si>
  <si>
    <t>20～30</t>
    <phoneticPr fontId="2"/>
  </si>
  <si>
    <t>10～20</t>
    <phoneticPr fontId="2"/>
  </si>
  <si>
    <t>（負債÷自己資本）×100</t>
    <phoneticPr fontId="2"/>
  </si>
  <si>
    <t>(自己資本÷総資産) ×100</t>
    <phoneticPr fontId="2"/>
  </si>
  <si>
    <t>(営業利益＋金融収益)÷支払利息</t>
    <phoneticPr fontId="2"/>
  </si>
  <si>
    <t>固定資産÷(自己資本＋固定負債)×100</t>
    <phoneticPr fontId="2"/>
  </si>
  <si>
    <t>（流動資産÷流動負債）×100</t>
    <phoneticPr fontId="2"/>
  </si>
  <si>
    <t>(経常利益÷売上高)×100</t>
    <phoneticPr fontId="2"/>
  </si>
  <si>
    <t>(経常利益÷総資産)×100</t>
    <phoneticPr fontId="2"/>
  </si>
  <si>
    <t>(当期経常利益÷前期経常利益)×100</t>
    <rPh sb="1" eb="3">
      <t>トウキ</t>
    </rPh>
    <rPh sb="3" eb="5">
      <t>ケイジョウ</t>
    </rPh>
    <rPh sb="5" eb="7">
      <t>リエキ</t>
    </rPh>
    <rPh sb="8" eb="10">
      <t>ゼンキ</t>
    </rPh>
    <rPh sb="10" eb="12">
      <t>ケイジョウ</t>
    </rPh>
    <rPh sb="12" eb="14">
      <t>リエキ</t>
    </rPh>
    <phoneticPr fontId="2"/>
  </si>
  <si>
    <t>(当期売上高÷前期売上高)×100</t>
    <rPh sb="1" eb="3">
      <t>トウキ</t>
    </rPh>
    <rPh sb="3" eb="5">
      <t>ウリアゲ</t>
    </rPh>
    <rPh sb="5" eb="6">
      <t>タカ</t>
    </rPh>
    <rPh sb="7" eb="9">
      <t>ゼンキ</t>
    </rPh>
    <rPh sb="9" eb="11">
      <t>ウリアゲ</t>
    </rPh>
    <rPh sb="11" eb="12">
      <t>タカ</t>
    </rPh>
    <phoneticPr fontId="2"/>
  </si>
  <si>
    <t>営業利益×0.7＋減価償却費</t>
    <rPh sb="0" eb="2">
      <t>エイギョウ</t>
    </rPh>
    <rPh sb="2" eb="4">
      <t>リエキ</t>
    </rPh>
    <rPh sb="9" eb="13">
      <t>ゲンカショウキャク</t>
    </rPh>
    <rPh sb="13" eb="14">
      <t>ヒ</t>
    </rPh>
    <phoneticPr fontId="2"/>
  </si>
  <si>
    <t>固定負債÷営業キャッシュフロー</t>
    <rPh sb="0" eb="2">
      <t>コテイ</t>
    </rPh>
    <rPh sb="2" eb="4">
      <t>フサイ</t>
    </rPh>
    <rPh sb="5" eb="7">
      <t>エイギョウ</t>
    </rPh>
    <phoneticPr fontId="2"/>
  </si>
  <si>
    <t>チェック項目</t>
    <rPh sb="4" eb="6">
      <t>コウモク</t>
    </rPh>
    <phoneticPr fontId="2"/>
  </si>
  <si>
    <r>
      <t>←問題なければ</t>
    </r>
    <r>
      <rPr>
        <sz val="11"/>
        <color theme="1"/>
        <rFont val="Segoe UI Symbol"/>
        <family val="2"/>
      </rPr>
      <t>☑</t>
    </r>
    <r>
      <rPr>
        <sz val="11"/>
        <color theme="1"/>
        <rFont val="游ゴシック"/>
        <family val="2"/>
        <charset val="128"/>
        <scheme val="minor"/>
      </rPr>
      <t>を入力</t>
    </r>
    <rPh sb="1" eb="3">
      <t>モンダイ</t>
    </rPh>
    <rPh sb="9" eb="11">
      <t>ニュウリョク</t>
    </rPh>
    <phoneticPr fontId="2"/>
  </si>
  <si>
    <t>純資産の合計を足したものと純資産合計が一致しているか？（前期）</t>
    <rPh sb="0" eb="3">
      <t>ジュンシサン</t>
    </rPh>
    <rPh sb="4" eb="6">
      <t>ゴウケイ</t>
    </rPh>
    <rPh sb="7" eb="8">
      <t>タ</t>
    </rPh>
    <rPh sb="13" eb="18">
      <t>ジュンシサンゴウケイ</t>
    </rPh>
    <rPh sb="19" eb="21">
      <t>イッチ</t>
    </rPh>
    <rPh sb="28" eb="30">
      <t>ゼンキ</t>
    </rPh>
    <phoneticPr fontId="2"/>
  </si>
  <si>
    <t>当期の販売管理費（入力後）と実際の当期決算書の販売管理費の一致を確認</t>
    <rPh sb="0" eb="2">
      <t>トウキ</t>
    </rPh>
    <rPh sb="3" eb="5">
      <t>ハンバイ</t>
    </rPh>
    <rPh sb="5" eb="8">
      <t>カンリヒ</t>
    </rPh>
    <rPh sb="9" eb="12">
      <t>ニュウリョクゴ</t>
    </rPh>
    <rPh sb="14" eb="16">
      <t>ジッサイ</t>
    </rPh>
    <rPh sb="17" eb="19">
      <t>トウキ</t>
    </rPh>
    <rPh sb="19" eb="22">
      <t>ケッサンショ</t>
    </rPh>
    <rPh sb="23" eb="28">
      <t>ハンバイカンリヒ</t>
    </rPh>
    <rPh sb="29" eb="31">
      <t>イッチ</t>
    </rPh>
    <rPh sb="32" eb="34">
      <t>カクニン</t>
    </rPh>
    <phoneticPr fontId="2"/>
  </si>
  <si>
    <t>前期の販売管理費（入力後）と実際の前期決算書の販売管理費の一致を確認</t>
    <rPh sb="0" eb="2">
      <t>ゼンキ</t>
    </rPh>
    <rPh sb="17" eb="19">
      <t>ゼンキ</t>
    </rPh>
    <phoneticPr fontId="2"/>
  </si>
  <si>
    <t>←0であることを確認</t>
  </si>
  <si>
    <t>←0であることを確認</t>
    <rPh sb="8" eb="10">
      <t>カクニン</t>
    </rPh>
    <phoneticPr fontId="2"/>
  </si>
  <si>
    <t>←問題なければ☑を入力</t>
  </si>
  <si>
    <t>純資産の合計を足したものと純資産合計が一致しているか？（当期）</t>
    <rPh sb="28" eb="30">
      <t>トウキ</t>
    </rPh>
    <phoneticPr fontId="2"/>
  </si>
  <si>
    <t>当期の税引後当期純利益と2期の繰越利益剰余金の増加分が一致しているか？</t>
    <rPh sb="0" eb="2">
      <t>トウキ</t>
    </rPh>
    <rPh sb="3" eb="5">
      <t>ゼイヒ</t>
    </rPh>
    <rPh sb="5" eb="6">
      <t>ゴ</t>
    </rPh>
    <rPh sb="6" eb="8">
      <t>トウキ</t>
    </rPh>
    <rPh sb="8" eb="11">
      <t>ジュンリエキ</t>
    </rPh>
    <rPh sb="13" eb="14">
      <t>キ</t>
    </rPh>
    <rPh sb="15" eb="16">
      <t>ク</t>
    </rPh>
    <rPh sb="16" eb="17">
      <t>コ</t>
    </rPh>
    <rPh sb="17" eb="19">
      <t>リエキ</t>
    </rPh>
    <rPh sb="19" eb="22">
      <t>ジョウヨキン</t>
    </rPh>
    <rPh sb="23" eb="25">
      <t>ゾウカ</t>
    </rPh>
    <rPh sb="25" eb="26">
      <t>ブン</t>
    </rPh>
    <rPh sb="27" eb="29">
      <t>イッチ</t>
    </rPh>
    <phoneticPr fontId="2"/>
  </si>
  <si>
    <t>当期の税引後当期純利益（入力分）と実際の当期決算書の税引後当期純利益の一致を確認</t>
    <rPh sb="0" eb="2">
      <t>トウキ</t>
    </rPh>
    <rPh sb="3" eb="5">
      <t>ゼイヒ</t>
    </rPh>
    <rPh sb="5" eb="6">
      <t>ゴ</t>
    </rPh>
    <rPh sb="6" eb="8">
      <t>トウキ</t>
    </rPh>
    <rPh sb="8" eb="11">
      <t>ジュンリエキ</t>
    </rPh>
    <rPh sb="12" eb="14">
      <t>ニュウリョク</t>
    </rPh>
    <rPh sb="14" eb="15">
      <t>ブン</t>
    </rPh>
    <rPh sb="17" eb="19">
      <t>ジッサイ</t>
    </rPh>
    <rPh sb="20" eb="22">
      <t>トウキ</t>
    </rPh>
    <rPh sb="22" eb="25">
      <t>ケッサンショ</t>
    </rPh>
    <rPh sb="26" eb="28">
      <t>ゼイヒ</t>
    </rPh>
    <rPh sb="28" eb="29">
      <t>ゴ</t>
    </rPh>
    <rPh sb="29" eb="31">
      <t>トウキ</t>
    </rPh>
    <rPh sb="31" eb="34">
      <t>ジュンリエキ</t>
    </rPh>
    <rPh sb="35" eb="37">
      <t>イッチ</t>
    </rPh>
    <rPh sb="38" eb="40">
      <t>カクニン</t>
    </rPh>
    <phoneticPr fontId="2"/>
  </si>
  <si>
    <t>前期の税引後当期純利益（入力分）と実際の前期決算書の税引後当期純利益の一致を確認</t>
    <rPh sb="0" eb="2">
      <t>ゼンキ</t>
    </rPh>
    <rPh sb="20" eb="22">
      <t>ゼンキ</t>
    </rPh>
    <phoneticPr fontId="2"/>
  </si>
  <si>
    <t>要注意先とは、金利減免・棚上げを行っているなど貸出条件に問題のある債務者、元本返済若しくは利息支払いが事実上延滞しているなど履行状況に問題がある債務者のほか、業況が低調ないしは不安定な債務者又は財務内容に問題がある債務者など今後の管理に注意を要する債務者をいう。 また、要注意先となる債務者については、要管理先である債務者とそれ以外の債務者とを分けて管理することが望ましい。</t>
    <phoneticPr fontId="2"/>
  </si>
  <si>
    <t>【１】決算書概要</t>
    <phoneticPr fontId="2"/>
  </si>
  <si>
    <t>前期比</t>
  </si>
  <si>
    <t>販売管理費内訳（詳細）</t>
  </si>
  <si>
    <t>支払手形</t>
  </si>
  <si>
    <t>①売上高合計</t>
  </si>
  <si>
    <t>㉓人財費</t>
  </si>
  <si>
    <t>預金</t>
  </si>
  <si>
    <t>②期首商品棚卸高</t>
  </si>
  <si>
    <t>Ⓐ現金･預金合計</t>
  </si>
  <si>
    <t>③当期商品仕入高</t>
  </si>
  <si>
    <t>雑給</t>
  </si>
  <si>
    <t>受取手形</t>
  </si>
  <si>
    <t>前受金</t>
  </si>
  <si>
    <t>④期末商品棚卸高</t>
  </si>
  <si>
    <t>賞与・退職金</t>
  </si>
  <si>
    <t>未払金・未払給与</t>
  </si>
  <si>
    <t>⑤売上原価＝②＋③－④</t>
  </si>
  <si>
    <t>法定福利費</t>
  </si>
  <si>
    <t>Ⓑ売上債権合計</t>
  </si>
  <si>
    <t>福利厚生費</t>
  </si>
  <si>
    <t>Ⓒ有価証券合計</t>
  </si>
  <si>
    <t>⑦（参考）粗利益率</t>
  </si>
  <si>
    <t>通勤旅費</t>
  </si>
  <si>
    <t>Ⓓ当座資産合計Ⓐ～Ⓒ</t>
  </si>
  <si>
    <t>⑧販売管理費計＝㉓～㉖</t>
  </si>
  <si>
    <t>採用教育費</t>
  </si>
  <si>
    <t>⑨営業利益金額＝⑥－⑧</t>
  </si>
  <si>
    <t>外注費・派遣外注費</t>
  </si>
  <si>
    <t>仕掛品・原材料</t>
  </si>
  <si>
    <t>⑩受取利息</t>
  </si>
  <si>
    <t>㉔顧客費</t>
  </si>
  <si>
    <t>広告宣伝費</t>
  </si>
  <si>
    <t>Ⓔ棚卸資産合計</t>
  </si>
  <si>
    <t>⑪雑収入</t>
  </si>
  <si>
    <t>仮払金</t>
  </si>
  <si>
    <t>⑫上記以外の営業外収益</t>
  </si>
  <si>
    <t>短期貸付金</t>
  </si>
  <si>
    <t>⑬営業外収益合計＝⑩～⑫</t>
  </si>
  <si>
    <t>販売促進費</t>
  </si>
  <si>
    <t>長期借入金（役員借入）</t>
  </si>
  <si>
    <t>⑭支払利息</t>
  </si>
  <si>
    <t>旅費交通費・車両費</t>
  </si>
  <si>
    <t>上記以外の流動資産</t>
  </si>
  <si>
    <t>長期借入金（外部調達）</t>
  </si>
  <si>
    <t>⑮上記以外の営業外費用</t>
  </si>
  <si>
    <t>荷造運賃</t>
  </si>
  <si>
    <t>Ⓕ他流動資産合計</t>
  </si>
  <si>
    <t>⑯営業外費用合計＝⑭⑮</t>
  </si>
  <si>
    <t>Ⓖ流動資産合計Ⓓ～Ⓕ</t>
  </si>
  <si>
    <t>㉕店舗維持費</t>
  </si>
  <si>
    <t>建物・付属設備・構築物</t>
  </si>
  <si>
    <t>⑱特別利益</t>
  </si>
  <si>
    <t>消耗品費・事務用品費</t>
  </si>
  <si>
    <t>機械・工具器具備品・車両運搬具</t>
  </si>
  <si>
    <t>⑲特別損失</t>
  </si>
  <si>
    <t>土地</t>
  </si>
  <si>
    <t>⑳税引前当期純利益＝⑰＋⑱-⑲</t>
  </si>
  <si>
    <t>水道光熱費</t>
  </si>
  <si>
    <t>上記以外の有形固定資産</t>
  </si>
  <si>
    <t>㉑法人税等</t>
  </si>
  <si>
    <t>Ⓗ有形固定資産計</t>
  </si>
  <si>
    <t>㉒当期純利益＝⑳－㉑</t>
  </si>
  <si>
    <t>リース料</t>
  </si>
  <si>
    <t>ソフトウエア</t>
  </si>
  <si>
    <t>地代家賃・賃借料</t>
  </si>
  <si>
    <t>上記以外の無形固定資産</t>
  </si>
  <si>
    <t>Ⓘ無形固定資産計</t>
  </si>
  <si>
    <t>減価償却費</t>
  </si>
  <si>
    <t>投資有価証券</t>
  </si>
  <si>
    <t>その他維持費</t>
  </si>
  <si>
    <t>出資金</t>
  </si>
  <si>
    <t>販売管理費内訳（中分類）</t>
  </si>
  <si>
    <t>㉖その他経費</t>
  </si>
  <si>
    <t>租税公課</t>
  </si>
  <si>
    <t>敷金・差入保証金</t>
  </si>
  <si>
    <t>諸会費・寄付金</t>
  </si>
  <si>
    <t>長期前払費用</t>
  </si>
  <si>
    <t>支払手数料・顧問料</t>
  </si>
  <si>
    <t>その他保険料</t>
  </si>
  <si>
    <t>上記以外の投資等</t>
  </si>
  <si>
    <t>雑費等</t>
  </si>
  <si>
    <t>Ⓙ投資その他資産合計</t>
  </si>
  <si>
    <t>Ⓚ固定資産合計Ⓗ～Ⓙ</t>
  </si>
  <si>
    <t>Ⓦ純資産合計</t>
  </si>
  <si>
    <t>Ⓛ繰延資産合計</t>
  </si>
  <si>
    <t>Ⓜ資産合計ⒼⓀⓁ</t>
  </si>
  <si>
    <t>Ⓜ負債･純資産合計ⓇⓌ</t>
  </si>
  <si>
    <t>25％以上</t>
    <rPh sb="3" eb="5">
      <t>イジョウ</t>
    </rPh>
    <phoneticPr fontId="2"/>
  </si>
  <si>
    <t>5～10</t>
    <phoneticPr fontId="2"/>
  </si>
  <si>
    <t>0～5</t>
    <phoneticPr fontId="2"/>
  </si>
  <si>
    <t>評価</t>
    <rPh sb="0" eb="2">
      <t>ヒョウカ</t>
    </rPh>
    <phoneticPr fontId="2"/>
  </si>
  <si>
    <t>70～100</t>
    <phoneticPr fontId="2"/>
  </si>
  <si>
    <t>40～70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</si>
</sst>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quot;▲ &quot;#,##0"/>
    <numFmt numFmtId="178" formatCode="0.0%"/>
    <numFmt numFmtId="179" formatCode="0.0&quot;人&quot;"/>
    <numFmt numFmtId="180" formatCode="&quot;想&quot;&quot;定&quot;&quot;年&quot;&quot;収&quot;0&quot;万&quot;&quot;円&quot;&quot;の&quot;&quot;換&quot;&quot;算&quot;&quot;社&quot;&quot;員&quot;&quot;数&quot;"/>
    <numFmt numFmtId="181" formatCode="0&quot;万&quot;&quot;円&quot;"/>
    <numFmt numFmtId="182" formatCode="0&quot;円&quot;"/>
    <numFmt numFmtId="183" formatCode="0&quot;人&quot;"/>
    <numFmt numFmtId="184" formatCode="0&quot;月&quot;"/>
    <numFmt numFmtId="185" formatCode="0.0&quot;年&quot;"/>
    <numFmt numFmtId="186" formatCode="#,##0_ ;[Red]\-#,##0\ "/>
    <numFmt numFmtId="187" formatCode="#,##0.0_ ;[Red]\-#,##0.0\ "/>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font>
    <font>
      <b/>
      <sz val="14"/>
      <color theme="1"/>
      <name val="游ゴシック"/>
      <family val="3"/>
      <charset val="128"/>
    </font>
    <font>
      <b/>
      <sz val="16"/>
      <color theme="1"/>
      <name val="游ゴシック"/>
      <family val="3"/>
      <charset val="128"/>
    </font>
    <font>
      <b/>
      <sz val="18"/>
      <color theme="1"/>
      <name val="游ゴシック"/>
      <family val="3"/>
      <charset val="128"/>
    </font>
    <font>
      <sz val="12"/>
      <color theme="1"/>
      <name val="游ゴシック"/>
      <family val="3"/>
      <charset val="128"/>
    </font>
    <font>
      <sz val="14"/>
      <color theme="1"/>
      <name val="游ゴシック"/>
      <family val="3"/>
      <charset val="128"/>
    </font>
    <font>
      <sz val="16"/>
      <color theme="1"/>
      <name val="游ゴシック"/>
      <family val="3"/>
      <charset val="128"/>
    </font>
    <font>
      <sz val="20"/>
      <color theme="1"/>
      <name val="游ゴシック"/>
      <family val="3"/>
      <charset val="128"/>
    </font>
    <font>
      <b/>
      <sz val="20"/>
      <color theme="1"/>
      <name val="游ゴシック"/>
      <family val="3"/>
      <charset val="128"/>
    </font>
    <font>
      <sz val="24"/>
      <color theme="1"/>
      <name val="游ゴシック"/>
      <family val="3"/>
      <charset val="128"/>
    </font>
    <font>
      <sz val="11"/>
      <name val="ＭＳ Ｐゴシック"/>
      <family val="3"/>
      <charset val="128"/>
    </font>
    <font>
      <i/>
      <u/>
      <sz val="11"/>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b/>
      <sz val="16"/>
      <name val="ＭＳ Ｐゴシック"/>
      <family val="3"/>
      <charset val="128"/>
    </font>
    <font>
      <sz val="12"/>
      <color theme="1"/>
      <name val="游ゴシック"/>
      <family val="3"/>
      <charset val="128"/>
      <scheme val="minor"/>
    </font>
    <font>
      <sz val="16"/>
      <color rgb="FFFF0000"/>
      <name val="游ゴシック"/>
      <family val="3"/>
      <charset val="128"/>
    </font>
    <font>
      <b/>
      <sz val="11"/>
      <color theme="1"/>
      <name val="游ゴシック"/>
      <family val="3"/>
      <charset val="128"/>
      <scheme val="minor"/>
    </font>
    <font>
      <sz val="11"/>
      <color theme="1"/>
      <name val="Segoe UI Symbol"/>
      <family val="2"/>
    </font>
    <font>
      <sz val="18"/>
      <color theme="1"/>
      <name val="游ゴシック"/>
      <family val="3"/>
      <charset val="128"/>
    </font>
  </fonts>
  <fills count="13">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style="thin">
        <color indexed="64"/>
      </right>
      <top style="thick">
        <color indexed="64"/>
      </top>
      <bottom style="thick">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ck">
        <color indexed="64"/>
      </left>
      <right style="thin">
        <color indexed="64"/>
      </right>
      <top style="thick">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ck">
        <color indexed="64"/>
      </top>
      <bottom style="thick">
        <color indexed="64"/>
      </bottom>
      <diagonal/>
    </border>
    <border>
      <left style="thin">
        <color indexed="64"/>
      </left>
      <right style="medium">
        <color indexed="64"/>
      </right>
      <top style="thick">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top style="thin">
        <color auto="1"/>
      </top>
      <bottom style="medium">
        <color indexed="64"/>
      </bottom>
      <diagonal/>
    </border>
    <border>
      <left/>
      <right style="thin">
        <color indexed="64"/>
      </right>
      <top style="thin">
        <color indexed="64"/>
      </top>
      <bottom style="medium">
        <color indexed="64"/>
      </bottom>
      <diagonal/>
    </border>
    <border>
      <left style="dotted">
        <color indexed="64"/>
      </left>
      <right style="double">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uble">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auto="1"/>
      </top>
      <bottom style="thin">
        <color auto="1"/>
      </bottom>
      <diagonal/>
    </border>
    <border>
      <left style="dotted">
        <color indexed="64"/>
      </left>
      <right style="dotted">
        <color indexed="64"/>
      </right>
      <top style="thin">
        <color indexed="64"/>
      </top>
      <bottom/>
      <diagonal/>
    </border>
    <border>
      <left style="double">
        <color indexed="64"/>
      </left>
      <right style="thin">
        <color indexed="64"/>
      </right>
      <top style="thin">
        <color indexed="64"/>
      </top>
      <bottom/>
      <diagonal/>
    </border>
    <border>
      <left style="dotted">
        <color indexed="64"/>
      </left>
      <right style="double">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medium">
        <color indexed="64"/>
      </right>
      <top/>
      <bottom/>
      <diagonal/>
    </border>
    <border>
      <left style="double">
        <color indexed="64"/>
      </left>
      <right/>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tted">
        <color indexed="64"/>
      </left>
      <right style="double">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double">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right style="double">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auto="1"/>
      </right>
      <top/>
      <bottom style="thin">
        <color auto="1"/>
      </bottom>
      <diagonal/>
    </border>
    <border>
      <left/>
      <right style="double">
        <color indexed="64"/>
      </right>
      <top style="thin">
        <color auto="1"/>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dotted">
        <color indexed="64"/>
      </right>
      <top/>
      <bottom style="thin">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medium">
        <color indexed="64"/>
      </right>
      <top style="thin">
        <color auto="1"/>
      </top>
      <bottom style="thin">
        <color indexed="64"/>
      </bottom>
      <diagonal/>
    </border>
    <border>
      <left style="dotted">
        <color indexed="64"/>
      </left>
      <right/>
      <top style="thin">
        <color indexed="64"/>
      </top>
      <bottom style="thin">
        <color indexed="64"/>
      </bottom>
      <diagonal/>
    </border>
    <border>
      <left style="double">
        <color indexed="64"/>
      </left>
      <right style="thin">
        <color indexed="64"/>
      </right>
      <top/>
      <bottom style="medium">
        <color indexed="64"/>
      </bottom>
      <diagonal/>
    </border>
    <border>
      <left style="medium">
        <color indexed="64"/>
      </left>
      <right style="double">
        <color indexed="64"/>
      </right>
      <top style="thin">
        <color indexed="64"/>
      </top>
      <bottom style="medium">
        <color indexed="64"/>
      </bottom>
      <diagonal/>
    </border>
    <border>
      <left style="thin">
        <color indexed="64"/>
      </left>
      <right style="medium">
        <color indexed="64"/>
      </right>
      <top/>
      <bottom style="thin">
        <color indexed="64"/>
      </bottom>
      <diagonal/>
    </border>
    <border>
      <left style="dotted">
        <color indexed="64"/>
      </left>
      <right style="double">
        <color indexed="64"/>
      </right>
      <top style="dotted">
        <color indexed="64"/>
      </top>
      <bottom style="dotted">
        <color indexed="64"/>
      </bottom>
      <diagonal/>
    </border>
    <border>
      <left style="dotted">
        <color indexed="64"/>
      </left>
      <right style="medium">
        <color indexed="64"/>
      </right>
      <top style="thin">
        <color indexed="64"/>
      </top>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tted">
        <color indexed="64"/>
      </left>
      <right style="medium">
        <color indexed="64"/>
      </right>
      <top/>
      <bottom/>
      <diagonal/>
    </border>
    <border>
      <left style="thin">
        <color indexed="64"/>
      </left>
      <right style="dotted">
        <color indexed="64"/>
      </right>
      <top style="thin">
        <color indexed="64"/>
      </top>
      <bottom/>
      <diagonal/>
    </border>
    <border>
      <left style="dotted">
        <color indexed="64"/>
      </left>
      <right style="medium">
        <color indexed="64"/>
      </right>
      <top/>
      <bottom style="thin">
        <color indexed="64"/>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tted">
        <color indexed="64"/>
      </left>
      <right style="medium">
        <color indexed="64"/>
      </right>
      <top style="hair">
        <color indexed="64"/>
      </top>
      <bottom style="hair">
        <color indexed="64"/>
      </bottom>
      <diagonal/>
    </border>
    <border>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dotted">
        <color indexed="64"/>
      </right>
      <top/>
      <bottom/>
      <diagonal/>
    </border>
    <border>
      <left style="double">
        <color indexed="64"/>
      </left>
      <right style="thin">
        <color indexed="64"/>
      </right>
      <top/>
      <bottom/>
      <diagonal/>
    </border>
    <border>
      <left style="double">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dotted">
        <color indexed="64"/>
      </left>
      <right style="medium">
        <color indexed="64"/>
      </right>
      <top/>
      <bottom style="hair">
        <color indexed="64"/>
      </bottom>
      <diagonal/>
    </border>
    <border>
      <left/>
      <right/>
      <top style="thin">
        <color indexed="64"/>
      </top>
      <bottom style="hair">
        <color indexed="64"/>
      </bottom>
      <diagonal/>
    </border>
    <border>
      <left style="medium">
        <color indexed="64"/>
      </left>
      <right style="double">
        <color indexed="64"/>
      </right>
      <top style="thin">
        <color indexed="64"/>
      </top>
      <bottom style="thin">
        <color indexed="64"/>
      </bottom>
      <diagonal/>
    </border>
    <border>
      <left style="medium">
        <color indexed="64"/>
      </left>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medium">
        <color indexed="64"/>
      </left>
      <right/>
      <top style="double">
        <color indexed="64"/>
      </top>
      <bottom style="hair">
        <color indexed="64"/>
      </bottom>
      <diagonal/>
    </border>
    <border>
      <left style="dotted">
        <color indexed="64"/>
      </left>
      <right style="dotted">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top style="double">
        <color indexed="64"/>
      </top>
      <bottom style="double">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double">
        <color indexed="64"/>
      </bottom>
      <diagonal/>
    </border>
    <border>
      <left style="double">
        <color indexed="64"/>
      </left>
      <right/>
      <top/>
      <bottom style="double">
        <color indexed="64"/>
      </bottom>
      <diagonal/>
    </border>
    <border>
      <left style="medium">
        <color indexed="64"/>
      </left>
      <right/>
      <top/>
      <bottom style="double">
        <color indexed="64"/>
      </bottom>
      <diagonal/>
    </border>
    <border>
      <left style="double">
        <color indexed="64"/>
      </left>
      <right/>
      <top style="thin">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right style="double">
        <color indexed="64"/>
      </right>
      <top style="hair">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medium">
        <color indexed="64"/>
      </left>
      <right/>
      <top style="hair">
        <color indexed="64"/>
      </top>
      <bottom style="double">
        <color indexed="64"/>
      </bottom>
      <diagonal/>
    </border>
    <border>
      <left style="dotted">
        <color indexed="64"/>
      </left>
      <right style="medium">
        <color indexed="64"/>
      </right>
      <top style="thin">
        <color indexed="64"/>
      </top>
      <bottom style="hair">
        <color indexed="64"/>
      </bottom>
      <diagonal/>
    </border>
    <border>
      <left/>
      <right style="double">
        <color indexed="64"/>
      </right>
      <top/>
      <bottom/>
      <diagonal/>
    </border>
    <border>
      <left style="thin">
        <color indexed="64"/>
      </left>
      <right style="medium">
        <color indexed="64"/>
      </right>
      <top style="double">
        <color indexed="64"/>
      </top>
      <bottom/>
      <diagonal/>
    </border>
    <border>
      <left style="double">
        <color indexed="64"/>
      </left>
      <right style="thin">
        <color indexed="64"/>
      </right>
      <top/>
      <bottom style="hair">
        <color indexed="64"/>
      </bottom>
      <diagonal/>
    </border>
    <border>
      <left style="medium">
        <color indexed="64"/>
      </left>
      <right/>
      <top/>
      <bottom style="hair">
        <color indexed="64"/>
      </bottom>
      <diagonal/>
    </border>
    <border>
      <left style="dotted">
        <color indexed="64"/>
      </left>
      <right style="medium">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double">
        <color indexed="64"/>
      </top>
      <bottom/>
      <diagonal/>
    </border>
    <border>
      <left style="double">
        <color indexed="64"/>
      </left>
      <right style="thin">
        <color indexed="64"/>
      </right>
      <top style="thin">
        <color auto="1"/>
      </top>
      <bottom style="double">
        <color indexed="64"/>
      </bottom>
      <diagonal/>
    </border>
    <border>
      <left style="medium">
        <color indexed="64"/>
      </left>
      <right/>
      <top style="thin">
        <color indexed="64"/>
      </top>
      <bottom style="double">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tted">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uble">
        <color indexed="64"/>
      </right>
      <top style="medium">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0"/>
    <xf numFmtId="0" fontId="13" fillId="0" borderId="0"/>
    <xf numFmtId="38" fontId="13" fillId="0" borderId="0" applyFont="0" applyFill="0" applyBorder="0" applyAlignment="0" applyProtection="0">
      <alignment vertical="center"/>
    </xf>
    <xf numFmtId="0" fontId="13" fillId="0" borderId="0"/>
  </cellStyleXfs>
  <cellXfs count="446">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2" borderId="13" xfId="0" applyFont="1" applyFill="1" applyBorder="1" applyAlignment="1">
      <alignment horizontal="center" vertical="center"/>
    </xf>
    <xf numFmtId="0" fontId="3" fillId="3" borderId="13" xfId="0" applyFont="1" applyFill="1" applyBorder="1" applyAlignment="1">
      <alignment horizontal="center" vertical="center"/>
    </xf>
    <xf numFmtId="0" fontId="3" fillId="4" borderId="13"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shrinkToFit="1"/>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7" fillId="3" borderId="19" xfId="0" applyFont="1" applyFill="1" applyBorder="1">
      <alignment vertical="center"/>
    </xf>
    <xf numFmtId="0" fontId="7" fillId="3" borderId="18" xfId="0" applyFont="1" applyFill="1" applyBorder="1">
      <alignment vertical="center"/>
    </xf>
    <xf numFmtId="0" fontId="7" fillId="2" borderId="19" xfId="0" applyFont="1" applyFill="1" applyBorder="1">
      <alignment vertical="center"/>
    </xf>
    <xf numFmtId="0" fontId="7" fillId="2" borderId="18" xfId="0" applyFont="1" applyFill="1" applyBorder="1">
      <alignment vertical="center"/>
    </xf>
    <xf numFmtId="0" fontId="7" fillId="4" borderId="19" xfId="0" applyFont="1" applyFill="1" applyBorder="1">
      <alignment vertical="center"/>
    </xf>
    <xf numFmtId="0" fontId="7" fillId="4" borderId="18" xfId="0" applyFont="1" applyFill="1" applyBorder="1">
      <alignment vertical="center"/>
    </xf>
    <xf numFmtId="0" fontId="5" fillId="2" borderId="26" xfId="0" applyFont="1" applyFill="1" applyBorder="1" applyAlignment="1">
      <alignment horizontal="center" vertical="center"/>
    </xf>
    <xf numFmtId="0" fontId="5" fillId="3" borderId="26" xfId="0" applyFont="1" applyFill="1" applyBorder="1" applyAlignment="1">
      <alignment horizontal="center" vertical="center"/>
    </xf>
    <xf numFmtId="0" fontId="5" fillId="4" borderId="26" xfId="0" applyFont="1" applyFill="1" applyBorder="1" applyAlignment="1">
      <alignment horizontal="center" vertical="center"/>
    </xf>
    <xf numFmtId="0" fontId="7" fillId="5" borderId="6" xfId="0" applyFont="1" applyFill="1" applyBorder="1">
      <alignment vertical="center"/>
    </xf>
    <xf numFmtId="0" fontId="7" fillId="5" borderId="8" xfId="0" applyFont="1" applyFill="1" applyBorder="1">
      <alignment vertical="center"/>
    </xf>
    <xf numFmtId="0" fontId="5" fillId="5" borderId="29" xfId="0" applyFont="1" applyFill="1" applyBorder="1" applyAlignment="1">
      <alignment horizontal="center" vertical="center"/>
    </xf>
    <xf numFmtId="0" fontId="11" fillId="6" borderId="9" xfId="0" applyFont="1" applyFill="1" applyBorder="1" applyAlignment="1">
      <alignment horizontal="center" vertical="center"/>
    </xf>
    <xf numFmtId="176" fontId="9" fillId="0" borderId="1" xfId="1" applyNumberFormat="1" applyFont="1" applyBorder="1" applyAlignment="1" applyProtection="1">
      <alignment horizontal="center" vertical="center"/>
    </xf>
    <xf numFmtId="176" fontId="9" fillId="6" borderId="1" xfId="1" applyNumberFormat="1" applyFont="1" applyFill="1" applyBorder="1" applyAlignment="1" applyProtection="1">
      <alignment horizontal="center" vertical="center"/>
    </xf>
    <xf numFmtId="176" fontId="9" fillId="0" borderId="12" xfId="1" applyNumberFormat="1" applyFont="1" applyBorder="1" applyAlignment="1" applyProtection="1">
      <alignment horizontal="center" vertical="center"/>
    </xf>
    <xf numFmtId="176" fontId="9" fillId="6" borderId="3" xfId="1" applyNumberFormat="1" applyFont="1" applyFill="1" applyBorder="1" applyAlignment="1" applyProtection="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shrinkToFit="1"/>
    </xf>
    <xf numFmtId="0" fontId="9" fillId="0" borderId="3" xfId="0" applyFont="1" applyBorder="1" applyAlignment="1">
      <alignment horizontal="center" vertical="center"/>
    </xf>
    <xf numFmtId="176" fontId="6" fillId="2" borderId="33" xfId="0" applyNumberFormat="1" applyFont="1" applyFill="1" applyBorder="1">
      <alignment vertical="center"/>
    </xf>
    <xf numFmtId="176" fontId="6" fillId="3" borderId="33" xfId="0" applyNumberFormat="1" applyFont="1" applyFill="1" applyBorder="1">
      <alignment vertical="center"/>
    </xf>
    <xf numFmtId="176" fontId="6" fillId="4" borderId="33" xfId="0" applyNumberFormat="1" applyFont="1" applyFill="1" applyBorder="1">
      <alignment vertical="center"/>
    </xf>
    <xf numFmtId="176" fontId="6" fillId="5" borderId="34" xfId="0" applyNumberFormat="1" applyFont="1" applyFill="1" applyBorder="1">
      <alignment vertical="center"/>
    </xf>
    <xf numFmtId="0" fontId="5" fillId="6" borderId="9" xfId="0" applyFont="1" applyFill="1" applyBorder="1" applyAlignment="1">
      <alignment horizontal="center" vertical="center"/>
    </xf>
    <xf numFmtId="0" fontId="13" fillId="0" borderId="0" xfId="3" applyAlignment="1">
      <alignment vertical="center"/>
    </xf>
    <xf numFmtId="0" fontId="13" fillId="0" borderId="0" xfId="3" applyAlignment="1">
      <alignment vertical="center" shrinkToFit="1"/>
    </xf>
    <xf numFmtId="0" fontId="13" fillId="0" borderId="0" xfId="4" applyAlignment="1">
      <alignment vertical="center" shrinkToFit="1"/>
    </xf>
    <xf numFmtId="0" fontId="13" fillId="0" borderId="0" xfId="3" applyAlignment="1">
      <alignment horizontal="center" vertical="center" shrinkToFit="1"/>
    </xf>
    <xf numFmtId="0" fontId="13" fillId="0" borderId="0" xfId="4" applyAlignment="1">
      <alignment horizontal="center" vertical="center" shrinkToFit="1"/>
    </xf>
    <xf numFmtId="0" fontId="13" fillId="0" borderId="0" xfId="4" applyAlignment="1">
      <alignment horizontal="center" vertical="center"/>
    </xf>
    <xf numFmtId="0" fontId="14" fillId="0" borderId="0" xfId="3" applyFont="1" applyAlignment="1">
      <alignment horizontal="left" vertical="center" shrinkToFit="1"/>
    </xf>
    <xf numFmtId="0" fontId="14" fillId="0" borderId="0" xfId="4" applyFont="1" applyAlignment="1">
      <alignment horizontal="left" vertical="center" shrinkToFit="1"/>
    </xf>
    <xf numFmtId="177" fontId="13" fillId="0" borderId="1" xfId="4" applyNumberFormat="1" applyBorder="1" applyAlignment="1">
      <alignment horizontal="right" vertical="center" shrinkToFit="1"/>
    </xf>
    <xf numFmtId="0" fontId="13" fillId="0" borderId="1" xfId="4" applyBorder="1" applyAlignment="1">
      <alignment horizontal="center" vertical="center"/>
    </xf>
    <xf numFmtId="0" fontId="13" fillId="0" borderId="1" xfId="4" applyBorder="1" applyAlignment="1">
      <alignment horizontal="center" vertical="center" shrinkToFit="1"/>
    </xf>
    <xf numFmtId="177" fontId="13" fillId="0" borderId="0" xfId="3" applyNumberFormat="1" applyAlignment="1">
      <alignment vertical="center"/>
    </xf>
    <xf numFmtId="0" fontId="13" fillId="0" borderId="1" xfId="4" applyBorder="1" applyAlignment="1">
      <alignment horizontal="right" vertical="center"/>
    </xf>
    <xf numFmtId="177" fontId="13" fillId="0" borderId="0" xfId="3" applyNumberFormat="1" applyAlignment="1">
      <alignment vertical="center" shrinkToFit="1"/>
    </xf>
    <xf numFmtId="177" fontId="13" fillId="7" borderId="27" xfId="4" applyNumberFormat="1" applyFill="1" applyBorder="1" applyAlignment="1">
      <alignment vertical="center" shrinkToFit="1"/>
    </xf>
    <xf numFmtId="177" fontId="13" fillId="7" borderId="38" xfId="4" applyNumberFormat="1" applyFill="1" applyBorder="1" applyAlignment="1">
      <alignment vertical="center" shrinkToFit="1"/>
    </xf>
    <xf numFmtId="177" fontId="13" fillId="7" borderId="39" xfId="4" applyNumberFormat="1" applyFill="1" applyBorder="1" applyAlignment="1">
      <alignment vertical="center" shrinkToFit="1"/>
    </xf>
    <xf numFmtId="177" fontId="13" fillId="7" borderId="40" xfId="4" applyNumberFormat="1" applyFill="1" applyBorder="1" applyAlignment="1">
      <alignment horizontal="center" vertical="center" shrinkToFit="1"/>
    </xf>
    <xf numFmtId="177" fontId="13" fillId="7" borderId="41" xfId="4" applyNumberFormat="1" applyFill="1" applyBorder="1" applyAlignment="1">
      <alignment vertical="center" shrinkToFit="1"/>
    </xf>
    <xf numFmtId="177" fontId="13" fillId="7" borderId="42" xfId="4" applyNumberFormat="1" applyFill="1" applyBorder="1" applyAlignment="1">
      <alignment vertical="center" shrinkToFit="1"/>
    </xf>
    <xf numFmtId="177" fontId="13" fillId="7" borderId="43" xfId="4" applyNumberFormat="1" applyFill="1" applyBorder="1" applyAlignment="1">
      <alignment horizontal="center" vertical="center" shrinkToFit="1"/>
    </xf>
    <xf numFmtId="177" fontId="13" fillId="0" borderId="0" xfId="4" applyNumberFormat="1" applyAlignment="1">
      <alignment vertical="center" shrinkToFit="1"/>
    </xf>
    <xf numFmtId="177" fontId="13" fillId="0" borderId="0" xfId="3" quotePrefix="1" applyNumberFormat="1" applyAlignment="1">
      <alignment vertical="center" shrinkToFit="1"/>
    </xf>
    <xf numFmtId="177" fontId="13" fillId="0" borderId="0" xfId="5" applyNumberFormat="1" applyFont="1" applyFill="1" applyBorder="1" applyAlignment="1">
      <alignment vertical="center" shrinkToFit="1"/>
    </xf>
    <xf numFmtId="177" fontId="13" fillId="0" borderId="0" xfId="3" applyNumberFormat="1" applyAlignment="1">
      <alignment horizontal="center" vertical="center" shrinkToFit="1"/>
    </xf>
    <xf numFmtId="177" fontId="13" fillId="9" borderId="45" xfId="4" applyNumberFormat="1" applyFill="1" applyBorder="1" applyAlignment="1">
      <alignment vertical="center" shrinkToFit="1"/>
    </xf>
    <xf numFmtId="177" fontId="13" fillId="9" borderId="46" xfId="4" applyNumberFormat="1" applyFill="1" applyBorder="1" applyAlignment="1">
      <alignment vertical="center" shrinkToFit="1"/>
    </xf>
    <xf numFmtId="177" fontId="13" fillId="9" borderId="47" xfId="4" applyNumberFormat="1" applyFill="1" applyBorder="1" applyAlignment="1">
      <alignment vertical="center" shrinkToFit="1"/>
    </xf>
    <xf numFmtId="177" fontId="13" fillId="9" borderId="31" xfId="4" applyNumberFormat="1" applyFill="1" applyBorder="1" applyAlignment="1">
      <alignment horizontal="center" vertical="center" shrinkToFit="1"/>
    </xf>
    <xf numFmtId="38" fontId="13" fillId="0" borderId="0" xfId="2" applyFont="1" applyFill="1" applyAlignment="1">
      <alignment vertical="center" shrinkToFit="1"/>
    </xf>
    <xf numFmtId="177" fontId="13" fillId="9" borderId="50" xfId="4" applyNumberFormat="1" applyFill="1" applyBorder="1" applyAlignment="1">
      <alignment vertical="center" shrinkToFit="1"/>
    </xf>
    <xf numFmtId="177" fontId="13" fillId="0" borderId="0" xfId="5" applyNumberFormat="1" applyFont="1" applyBorder="1" applyAlignment="1">
      <alignment vertical="center" shrinkToFit="1"/>
    </xf>
    <xf numFmtId="177" fontId="13" fillId="4" borderId="51" xfId="4" applyNumberFormat="1" applyFill="1" applyBorder="1" applyAlignment="1">
      <alignment vertical="center" shrinkToFit="1"/>
    </xf>
    <xf numFmtId="177" fontId="13" fillId="4" borderId="52" xfId="3" quotePrefix="1" applyNumberFormat="1" applyFill="1" applyBorder="1" applyAlignment="1">
      <alignment vertical="center" shrinkToFit="1"/>
    </xf>
    <xf numFmtId="177" fontId="13" fillId="4" borderId="52" xfId="5" applyNumberFormat="1" applyFont="1" applyFill="1" applyBorder="1" applyAlignment="1">
      <alignment vertical="center" shrinkToFit="1"/>
    </xf>
    <xf numFmtId="177" fontId="13" fillId="4" borderId="54" xfId="4" applyNumberFormat="1" applyFill="1" applyBorder="1" applyAlignment="1">
      <alignment vertical="center" shrinkToFit="1"/>
    </xf>
    <xf numFmtId="177" fontId="13" fillId="4" borderId="39" xfId="3" applyNumberFormat="1" applyFill="1" applyBorder="1" applyAlignment="1">
      <alignment vertical="center" shrinkToFit="1"/>
    </xf>
    <xf numFmtId="177" fontId="13" fillId="4" borderId="55" xfId="3" applyNumberFormat="1" applyFill="1" applyBorder="1" applyAlignment="1">
      <alignment vertical="center" shrinkToFit="1"/>
    </xf>
    <xf numFmtId="177" fontId="13" fillId="0" borderId="32" xfId="3" applyNumberFormat="1" applyBorder="1" applyAlignment="1">
      <alignment horizontal="center" vertical="center" shrinkToFit="1"/>
    </xf>
    <xf numFmtId="177" fontId="13" fillId="0" borderId="56" xfId="4" applyNumberFormat="1" applyBorder="1" applyAlignment="1">
      <alignment vertical="center" shrinkToFit="1"/>
    </xf>
    <xf numFmtId="177" fontId="13" fillId="0" borderId="22" xfId="3" applyNumberFormat="1" applyBorder="1" applyAlignment="1">
      <alignment vertical="center"/>
    </xf>
    <xf numFmtId="177" fontId="13" fillId="0" borderId="57" xfId="3" applyNumberFormat="1" applyBorder="1" applyAlignment="1">
      <alignment vertical="center"/>
    </xf>
    <xf numFmtId="177" fontId="13" fillId="2" borderId="45" xfId="4" applyNumberFormat="1" applyFill="1" applyBorder="1" applyAlignment="1">
      <alignment vertical="center" shrinkToFit="1"/>
    </xf>
    <xf numFmtId="177" fontId="13" fillId="2" borderId="46" xfId="4" applyNumberFormat="1" applyFill="1" applyBorder="1" applyAlignment="1">
      <alignment vertical="center" shrinkToFit="1"/>
    </xf>
    <xf numFmtId="177" fontId="13" fillId="2" borderId="47" xfId="4" applyNumberFormat="1" applyFill="1" applyBorder="1" applyAlignment="1">
      <alignment vertical="center" shrinkToFit="1"/>
    </xf>
    <xf numFmtId="177" fontId="13" fillId="2" borderId="31" xfId="4" applyNumberFormat="1" applyFill="1" applyBorder="1" applyAlignment="1">
      <alignment horizontal="center" vertical="center" shrinkToFit="1"/>
    </xf>
    <xf numFmtId="177" fontId="13" fillId="4" borderId="58" xfId="4" applyNumberFormat="1" applyFill="1" applyBorder="1" applyAlignment="1">
      <alignment vertical="center" shrinkToFit="1"/>
    </xf>
    <xf numFmtId="177" fontId="13" fillId="0" borderId="59" xfId="5" applyNumberFormat="1" applyFont="1" applyBorder="1" applyAlignment="1" applyProtection="1">
      <alignment vertical="center" shrinkToFit="1"/>
      <protection locked="0"/>
    </xf>
    <xf numFmtId="177" fontId="13" fillId="0" borderId="60" xfId="5" applyNumberFormat="1" applyFont="1" applyBorder="1" applyAlignment="1" applyProtection="1">
      <alignment vertical="center" shrinkToFit="1"/>
      <protection locked="0"/>
    </xf>
    <xf numFmtId="177" fontId="13" fillId="0" borderId="60" xfId="3" applyNumberFormat="1" applyBorder="1" applyAlignment="1">
      <alignment horizontal="center" vertical="center" shrinkToFit="1"/>
    </xf>
    <xf numFmtId="177" fontId="13" fillId="4" borderId="12" xfId="4" applyNumberFormat="1" applyFill="1" applyBorder="1" applyAlignment="1">
      <alignment vertical="center" shrinkToFit="1"/>
    </xf>
    <xf numFmtId="177" fontId="13" fillId="4" borderId="19" xfId="3" applyNumberFormat="1" applyFill="1" applyBorder="1" applyAlignment="1">
      <alignment vertical="center" shrinkToFit="1"/>
    </xf>
    <xf numFmtId="177" fontId="13" fillId="4" borderId="61" xfId="3" applyNumberFormat="1" applyFill="1" applyBorder="1" applyAlignment="1">
      <alignment vertical="center" shrinkToFit="1"/>
    </xf>
    <xf numFmtId="177" fontId="13" fillId="0" borderId="35" xfId="3" applyNumberFormat="1" applyBorder="1" applyAlignment="1">
      <alignment horizontal="center" vertical="center" shrinkToFit="1"/>
    </xf>
    <xf numFmtId="177" fontId="13" fillId="0" borderId="56" xfId="5" applyNumberFormat="1" applyFont="1" applyFill="1" applyBorder="1" applyAlignment="1">
      <alignment vertical="center" shrinkToFit="1"/>
    </xf>
    <xf numFmtId="177" fontId="13" fillId="0" borderId="62" xfId="3" applyNumberFormat="1" applyBorder="1" applyAlignment="1">
      <alignment vertical="center"/>
    </xf>
    <xf numFmtId="177" fontId="13" fillId="2" borderId="63" xfId="5" applyNumberFormat="1" applyFont="1" applyFill="1" applyBorder="1" applyAlignment="1">
      <alignment vertical="center" shrinkToFit="1"/>
    </xf>
    <xf numFmtId="177" fontId="13" fillId="0" borderId="64" xfId="5" applyNumberFormat="1" applyFont="1" applyBorder="1" applyAlignment="1" applyProtection="1">
      <alignment vertical="center" shrinkToFit="1"/>
      <protection locked="0"/>
    </xf>
    <xf numFmtId="177" fontId="13" fillId="0" borderId="65" xfId="5" applyNumberFormat="1" applyFont="1" applyBorder="1" applyAlignment="1" applyProtection="1">
      <alignment vertical="center" shrinkToFit="1"/>
      <protection locked="0"/>
    </xf>
    <xf numFmtId="177" fontId="13" fillId="0" borderId="66" xfId="4" applyNumberFormat="1" applyBorder="1" applyAlignment="1">
      <alignment horizontal="center" vertical="center" shrinkToFit="1"/>
    </xf>
    <xf numFmtId="177" fontId="13" fillId="4" borderId="67" xfId="4" applyNumberFormat="1" applyFill="1" applyBorder="1" applyAlignment="1">
      <alignment vertical="center" shrinkToFit="1"/>
    </xf>
    <xf numFmtId="177" fontId="13" fillId="0" borderId="68" xfId="5" applyNumberFormat="1" applyFont="1" applyBorder="1" applyAlignment="1" applyProtection="1">
      <alignment vertical="center" shrinkToFit="1"/>
      <protection locked="0"/>
    </xf>
    <xf numFmtId="177" fontId="13" fillId="0" borderId="69" xfId="5" applyNumberFormat="1" applyFont="1" applyBorder="1" applyAlignment="1" applyProtection="1">
      <alignment vertical="center" shrinkToFit="1"/>
      <protection locked="0"/>
    </xf>
    <xf numFmtId="177" fontId="13" fillId="0" borderId="69" xfId="3" applyNumberFormat="1" applyBorder="1" applyAlignment="1">
      <alignment horizontal="center" vertical="center" shrinkToFit="1"/>
    </xf>
    <xf numFmtId="177" fontId="13" fillId="2" borderId="70" xfId="5" applyNumberFormat="1" applyFont="1" applyFill="1" applyBorder="1" applyAlignment="1">
      <alignment vertical="center" shrinkToFit="1"/>
    </xf>
    <xf numFmtId="177" fontId="13" fillId="0" borderId="71" xfId="5" applyNumberFormat="1" applyFont="1" applyBorder="1" applyAlignment="1" applyProtection="1">
      <alignment vertical="center" shrinkToFit="1"/>
      <protection locked="0"/>
    </xf>
    <xf numFmtId="177" fontId="13" fillId="0" borderId="72" xfId="5" applyNumberFormat="1" applyFont="1" applyBorder="1" applyAlignment="1" applyProtection="1">
      <alignment vertical="center" shrinkToFit="1"/>
      <protection locked="0"/>
    </xf>
    <xf numFmtId="177" fontId="13" fillId="0" borderId="73" xfId="4" applyNumberFormat="1" applyBorder="1" applyAlignment="1">
      <alignment horizontal="center" vertical="center" shrinkToFit="1"/>
    </xf>
    <xf numFmtId="9" fontId="13" fillId="0" borderId="0" xfId="1" applyFont="1">
      <alignment vertical="center"/>
    </xf>
    <xf numFmtId="177" fontId="13" fillId="4" borderId="67" xfId="5" applyNumberFormat="1" applyFont="1" applyFill="1" applyBorder="1" applyAlignment="1">
      <alignment vertical="center" shrinkToFit="1"/>
    </xf>
    <xf numFmtId="177" fontId="13" fillId="4" borderId="74" xfId="5" applyNumberFormat="1" applyFont="1" applyFill="1" applyBorder="1" applyAlignment="1">
      <alignment vertical="center" shrinkToFit="1"/>
    </xf>
    <xf numFmtId="177" fontId="13" fillId="4" borderId="24" xfId="3" applyNumberFormat="1" applyFill="1" applyBorder="1" applyAlignment="1">
      <alignment vertical="center" shrinkToFit="1"/>
    </xf>
    <xf numFmtId="177" fontId="13" fillId="4" borderId="75" xfId="3" applyNumberFormat="1" applyFill="1" applyBorder="1" applyAlignment="1">
      <alignment vertical="center" shrinkToFit="1"/>
    </xf>
    <xf numFmtId="177" fontId="13" fillId="0" borderId="37" xfId="3" applyNumberFormat="1" applyBorder="1" applyAlignment="1">
      <alignment horizontal="center" vertical="center" shrinkToFit="1"/>
    </xf>
    <xf numFmtId="9" fontId="13" fillId="0" borderId="62" xfId="1" applyFont="1" applyBorder="1" applyAlignment="1">
      <alignment vertical="center"/>
    </xf>
    <xf numFmtId="177" fontId="13" fillId="2" borderId="76" xfId="5" applyNumberFormat="1" applyFont="1" applyFill="1" applyBorder="1" applyAlignment="1">
      <alignment vertical="center" shrinkToFit="1"/>
    </xf>
    <xf numFmtId="177" fontId="13" fillId="0" borderId="71" xfId="5" applyNumberFormat="1" applyFont="1" applyFill="1" applyBorder="1" applyAlignment="1" applyProtection="1">
      <alignment vertical="center" shrinkToFit="1"/>
      <protection locked="0"/>
    </xf>
    <xf numFmtId="177" fontId="13" fillId="0" borderId="72" xfId="5" applyNumberFormat="1" applyFont="1" applyFill="1" applyBorder="1" applyAlignment="1" applyProtection="1">
      <alignment vertical="center" shrinkToFit="1"/>
      <protection locked="0"/>
    </xf>
    <xf numFmtId="178" fontId="13" fillId="0" borderId="0" xfId="1" applyNumberFormat="1" applyFont="1">
      <alignment vertical="center"/>
    </xf>
    <xf numFmtId="177" fontId="13" fillId="4" borderId="77" xfId="5" applyNumberFormat="1" applyFont="1" applyFill="1" applyBorder="1" applyAlignment="1">
      <alignment vertical="center" shrinkToFit="1"/>
    </xf>
    <xf numFmtId="177" fontId="13" fillId="0" borderId="78" xfId="5" applyNumberFormat="1" applyFont="1" applyBorder="1" applyAlignment="1" applyProtection="1">
      <alignment vertical="center" shrinkToFit="1"/>
      <protection locked="0"/>
    </xf>
    <xf numFmtId="177" fontId="13" fillId="0" borderId="79" xfId="5" applyNumberFormat="1" applyFont="1" applyBorder="1" applyAlignment="1" applyProtection="1">
      <alignment vertical="center" shrinkToFit="1"/>
      <protection locked="0"/>
    </xf>
    <xf numFmtId="177" fontId="13" fillId="0" borderId="79" xfId="3" applyNumberFormat="1" applyBorder="1" applyAlignment="1">
      <alignment horizontal="center" vertical="center" shrinkToFit="1"/>
    </xf>
    <xf numFmtId="49" fontId="13" fillId="0" borderId="80" xfId="4" applyNumberFormat="1" applyBorder="1" applyAlignment="1">
      <alignment horizontal="center" vertical="center" shrinkToFit="1"/>
    </xf>
    <xf numFmtId="177" fontId="13" fillId="0" borderId="81" xfId="3" applyNumberFormat="1" applyBorder="1" applyAlignment="1">
      <alignment horizontal="center" vertical="center" shrinkToFit="1"/>
    </xf>
    <xf numFmtId="177" fontId="13" fillId="0" borderId="82" xfId="3" applyNumberFormat="1" applyBorder="1" applyAlignment="1">
      <alignment horizontal="center" vertical="center" shrinkToFit="1"/>
    </xf>
    <xf numFmtId="177" fontId="13" fillId="0" borderId="83" xfId="3" applyNumberFormat="1" applyBorder="1" applyAlignment="1">
      <alignment horizontal="center" vertical="center" shrinkToFit="1"/>
    </xf>
    <xf numFmtId="177" fontId="13" fillId="2" borderId="76" xfId="4" applyNumberFormat="1" applyFill="1" applyBorder="1" applyAlignment="1">
      <alignment vertical="center" shrinkToFit="1"/>
    </xf>
    <xf numFmtId="177" fontId="13" fillId="0" borderId="71" xfId="4" applyNumberFormat="1" applyBorder="1" applyAlignment="1" applyProtection="1">
      <alignment vertical="center" shrinkToFit="1"/>
      <protection locked="0"/>
    </xf>
    <xf numFmtId="177" fontId="13" fillId="0" borderId="72" xfId="4" applyNumberFormat="1" applyBorder="1" applyAlignment="1" applyProtection="1">
      <alignment vertical="center" shrinkToFit="1"/>
      <protection locked="0"/>
    </xf>
    <xf numFmtId="177" fontId="13" fillId="4" borderId="84" xfId="5" applyNumberFormat="1" applyFont="1" applyFill="1" applyBorder="1" applyAlignment="1">
      <alignment vertical="center" shrinkToFit="1"/>
    </xf>
    <xf numFmtId="177" fontId="13" fillId="0" borderId="85" xfId="5" applyNumberFormat="1" applyFont="1" applyBorder="1" applyAlignment="1" applyProtection="1">
      <alignment vertical="center" shrinkToFit="1"/>
      <protection locked="0"/>
    </xf>
    <xf numFmtId="177" fontId="13" fillId="0" borderId="86" xfId="5" applyNumberFormat="1" applyFont="1" applyBorder="1" applyAlignment="1" applyProtection="1">
      <alignment vertical="center" shrinkToFit="1"/>
      <protection locked="0"/>
    </xf>
    <xf numFmtId="177" fontId="13" fillId="0" borderId="86" xfId="3" applyNumberFormat="1" applyBorder="1" applyAlignment="1">
      <alignment horizontal="center" vertical="center" shrinkToFit="1"/>
    </xf>
    <xf numFmtId="177" fontId="15" fillId="0" borderId="0" xfId="3" applyNumberFormat="1" applyFont="1" applyAlignment="1">
      <alignment vertical="top"/>
    </xf>
    <xf numFmtId="177" fontId="13" fillId="2" borderId="88" xfId="4" applyNumberFormat="1" applyFill="1" applyBorder="1" applyAlignment="1">
      <alignment vertical="center" shrinkToFit="1"/>
    </xf>
    <xf numFmtId="177" fontId="13" fillId="0" borderId="89" xfId="4" applyNumberFormat="1" applyBorder="1" applyAlignment="1" applyProtection="1">
      <alignment vertical="center" shrinkToFit="1"/>
      <protection locked="0"/>
    </xf>
    <xf numFmtId="177" fontId="13" fillId="0" borderId="90" xfId="4" applyNumberFormat="1" applyBorder="1" applyAlignment="1" applyProtection="1">
      <alignment vertical="center" shrinkToFit="1"/>
      <protection locked="0"/>
    </xf>
    <xf numFmtId="177" fontId="13" fillId="0" borderId="91" xfId="4" applyNumberFormat="1" applyBorder="1" applyAlignment="1">
      <alignment horizontal="center" vertical="center" shrinkToFit="1"/>
    </xf>
    <xf numFmtId="179" fontId="13" fillId="0" borderId="0" xfId="3" applyNumberFormat="1" applyAlignment="1">
      <alignment vertical="center"/>
    </xf>
    <xf numFmtId="180" fontId="13" fillId="0" borderId="0" xfId="3" applyNumberFormat="1" applyAlignment="1">
      <alignment horizontal="center" vertical="center"/>
    </xf>
    <xf numFmtId="177" fontId="13" fillId="2" borderId="44" xfId="4" applyNumberFormat="1" applyFill="1" applyBorder="1" applyAlignment="1">
      <alignment vertical="center" shrinkToFit="1"/>
    </xf>
    <xf numFmtId="177" fontId="13" fillId="2" borderId="92" xfId="4" applyNumberFormat="1" applyFill="1" applyBorder="1" applyAlignment="1">
      <alignment vertical="center" shrinkToFit="1"/>
    </xf>
    <xf numFmtId="177" fontId="13" fillId="2" borderId="87" xfId="4" applyNumberFormat="1" applyFill="1" applyBorder="1" applyAlignment="1">
      <alignment horizontal="center" vertical="center" shrinkToFit="1"/>
    </xf>
    <xf numFmtId="179" fontId="13" fillId="4" borderId="93" xfId="3" applyNumberFormat="1" applyFill="1" applyBorder="1" applyAlignment="1">
      <alignment vertical="center"/>
    </xf>
    <xf numFmtId="179" fontId="13" fillId="4" borderId="94" xfId="3" applyNumberFormat="1" applyFill="1" applyBorder="1" applyAlignment="1">
      <alignment vertical="center"/>
    </xf>
    <xf numFmtId="180" fontId="13" fillId="0" borderId="95" xfId="3" applyNumberFormat="1" applyBorder="1" applyAlignment="1">
      <alignment horizontal="center" vertical="center"/>
    </xf>
    <xf numFmtId="177" fontId="13" fillId="0" borderId="36" xfId="5" applyNumberFormat="1" applyFont="1" applyFill="1" applyBorder="1" applyAlignment="1">
      <alignment vertical="center" shrinkToFit="1"/>
    </xf>
    <xf numFmtId="177" fontId="13" fillId="0" borderId="0" xfId="1" applyNumberFormat="1" applyFont="1" applyAlignment="1">
      <alignment vertical="center" shrinkToFit="1"/>
    </xf>
    <xf numFmtId="177" fontId="13" fillId="3" borderId="96" xfId="5" applyNumberFormat="1" applyFont="1" applyFill="1" applyBorder="1" applyAlignment="1">
      <alignment vertical="center" shrinkToFit="1"/>
    </xf>
    <xf numFmtId="177" fontId="13" fillId="0" borderId="97" xfId="4" applyNumberFormat="1" applyBorder="1" applyAlignment="1" applyProtection="1">
      <alignment vertical="center" shrinkToFit="1"/>
      <protection locked="0"/>
    </xf>
    <xf numFmtId="177" fontId="13" fillId="0" borderId="47" xfId="4" applyNumberFormat="1" applyBorder="1" applyAlignment="1" applyProtection="1">
      <alignment vertical="center" shrinkToFit="1"/>
      <protection locked="0"/>
    </xf>
    <xf numFmtId="177" fontId="13" fillId="0" borderId="61" xfId="4" applyNumberFormat="1" applyBorder="1" applyAlignment="1">
      <alignment horizontal="center" vertical="center" shrinkToFit="1"/>
    </xf>
    <xf numFmtId="177" fontId="13" fillId="2" borderId="8" xfId="5" applyNumberFormat="1" applyFont="1" applyFill="1" applyBorder="1" applyAlignment="1">
      <alignment vertical="center" shrinkToFit="1"/>
    </xf>
    <xf numFmtId="177" fontId="13" fillId="0" borderId="89" xfId="5" applyNumberFormat="1" applyFont="1" applyBorder="1" applyAlignment="1" applyProtection="1">
      <alignment vertical="center" shrinkToFit="1"/>
      <protection locked="0"/>
    </xf>
    <xf numFmtId="177" fontId="13" fillId="0" borderId="90" xfId="5" applyNumberFormat="1" applyFont="1" applyBorder="1" applyAlignment="1" applyProtection="1">
      <alignment vertical="center" shrinkToFit="1"/>
      <protection locked="0"/>
    </xf>
    <xf numFmtId="177" fontId="13" fillId="4" borderId="51" xfId="5" applyNumberFormat="1" applyFont="1" applyFill="1" applyBorder="1" applyAlignment="1">
      <alignment vertical="center" shrinkToFit="1"/>
    </xf>
    <xf numFmtId="177" fontId="13" fillId="4" borderId="52" xfId="6" quotePrefix="1" applyNumberFormat="1" applyFill="1" applyBorder="1" applyAlignment="1">
      <alignment vertical="center" shrinkToFit="1"/>
    </xf>
    <xf numFmtId="177" fontId="13" fillId="4" borderId="98" xfId="3" applyNumberFormat="1" applyFill="1" applyBorder="1" applyAlignment="1">
      <alignment vertical="center" shrinkToFit="1"/>
    </xf>
    <xf numFmtId="177" fontId="13" fillId="4" borderId="99" xfId="3" applyNumberFormat="1" applyFill="1" applyBorder="1" applyAlignment="1">
      <alignment horizontal="center" vertical="center" shrinkToFit="1"/>
    </xf>
    <xf numFmtId="177" fontId="13" fillId="3" borderId="96" xfId="4" applyNumberFormat="1" applyFill="1" applyBorder="1" applyAlignment="1">
      <alignment vertical="center" shrinkToFit="1"/>
    </xf>
    <xf numFmtId="177" fontId="13" fillId="0" borderId="18" xfId="4" applyNumberFormat="1" applyBorder="1" applyAlignment="1" applyProtection="1">
      <alignment vertical="center" shrinkToFit="1"/>
      <protection locked="0"/>
    </xf>
    <xf numFmtId="177" fontId="13" fillId="2" borderId="18" xfId="4" applyNumberFormat="1" applyFill="1" applyBorder="1" applyAlignment="1">
      <alignment vertical="center" shrinkToFit="1"/>
    </xf>
    <xf numFmtId="177" fontId="13" fillId="4" borderId="100" xfId="5" applyNumberFormat="1" applyFont="1" applyFill="1" applyBorder="1" applyAlignment="1">
      <alignment vertical="center" shrinkToFit="1"/>
    </xf>
    <xf numFmtId="177" fontId="13" fillId="10" borderId="24" xfId="6" quotePrefix="1" applyNumberFormat="1" applyFill="1" applyBorder="1" applyAlignment="1" applyProtection="1">
      <alignment vertical="center" shrinkToFit="1"/>
      <protection locked="0"/>
    </xf>
    <xf numFmtId="177" fontId="13" fillId="10" borderId="75" xfId="3" applyNumberFormat="1" applyFill="1" applyBorder="1" applyAlignment="1" applyProtection="1">
      <alignment vertical="center" shrinkToFit="1"/>
      <protection locked="0"/>
    </xf>
    <xf numFmtId="177" fontId="13" fillId="10" borderId="21" xfId="3" applyNumberFormat="1" applyFill="1" applyBorder="1" applyAlignment="1">
      <alignment horizontal="center" vertical="center" shrinkToFit="1"/>
    </xf>
    <xf numFmtId="177" fontId="13" fillId="2" borderId="22" xfId="5" applyNumberFormat="1" applyFont="1" applyFill="1" applyBorder="1" applyAlignment="1">
      <alignment vertical="center" shrinkToFit="1"/>
    </xf>
    <xf numFmtId="177" fontId="13" fillId="0" borderId="44" xfId="5" applyNumberFormat="1" applyFont="1" applyBorder="1" applyAlignment="1" applyProtection="1">
      <alignment vertical="center" shrinkToFit="1"/>
      <protection locked="0"/>
    </xf>
    <xf numFmtId="177" fontId="13" fillId="0" borderId="92" xfId="5" applyNumberFormat="1" applyFont="1" applyBorder="1" applyAlignment="1" applyProtection="1">
      <alignment vertical="center" shrinkToFit="1"/>
      <protection locked="0"/>
    </xf>
    <xf numFmtId="177" fontId="13" fillId="0" borderId="87" xfId="4" applyNumberFormat="1" applyBorder="1" applyAlignment="1">
      <alignment horizontal="center" vertical="center" shrinkToFit="1"/>
    </xf>
    <xf numFmtId="177" fontId="13" fillId="4" borderId="39" xfId="6" quotePrefix="1" applyNumberFormat="1" applyFill="1" applyBorder="1" applyAlignment="1">
      <alignment vertical="center" shrinkToFit="1"/>
    </xf>
    <xf numFmtId="177" fontId="13" fillId="4" borderId="32" xfId="3" applyNumberFormat="1" applyFill="1" applyBorder="1" applyAlignment="1">
      <alignment horizontal="center" vertical="center" shrinkToFit="1"/>
    </xf>
    <xf numFmtId="177" fontId="13" fillId="0" borderId="22" xfId="4" applyNumberFormat="1" applyBorder="1" applyAlignment="1" applyProtection="1">
      <alignment vertical="center" shrinkToFit="1"/>
      <protection locked="0"/>
    </xf>
    <xf numFmtId="177" fontId="13" fillId="0" borderId="92" xfId="4" applyNumberFormat="1" applyBorder="1" applyAlignment="1" applyProtection="1">
      <alignment vertical="center" shrinkToFit="1"/>
      <protection locked="0"/>
    </xf>
    <xf numFmtId="177" fontId="13" fillId="0" borderId="75" xfId="4" applyNumberFormat="1" applyBorder="1" applyAlignment="1">
      <alignment horizontal="center" vertical="center" shrinkToFit="1"/>
    </xf>
    <xf numFmtId="177" fontId="13" fillId="2" borderId="101" xfId="5" applyNumberFormat="1" applyFont="1" applyFill="1" applyBorder="1" applyAlignment="1">
      <alignment vertical="center" shrinkToFit="1"/>
    </xf>
    <xf numFmtId="177" fontId="13" fillId="4" borderId="12" xfId="5" applyNumberFormat="1" applyFont="1" applyFill="1" applyBorder="1" applyAlignment="1">
      <alignment vertical="center" shrinkToFit="1"/>
    </xf>
    <xf numFmtId="177" fontId="13" fillId="10" borderId="6" xfId="6" quotePrefix="1" applyNumberFormat="1" applyFill="1" applyBorder="1" applyAlignment="1" applyProtection="1">
      <alignment vertical="center" shrinkToFit="1"/>
      <protection locked="0"/>
    </xf>
    <xf numFmtId="177" fontId="13" fillId="10" borderId="49" xfId="3" applyNumberFormat="1" applyFill="1" applyBorder="1" applyAlignment="1" applyProtection="1">
      <alignment vertical="center" shrinkToFit="1"/>
      <protection locked="0"/>
    </xf>
    <xf numFmtId="177" fontId="13" fillId="10" borderId="11" xfId="3" applyNumberFormat="1" applyFill="1" applyBorder="1" applyAlignment="1">
      <alignment horizontal="center" vertical="center" shrinkToFit="1"/>
    </xf>
    <xf numFmtId="177" fontId="13" fillId="11" borderId="102" xfId="5" applyNumberFormat="1" applyFont="1" applyFill="1" applyBorder="1" applyAlignment="1">
      <alignment vertical="center" shrinkToFit="1"/>
    </xf>
    <xf numFmtId="177" fontId="13" fillId="11" borderId="18" xfId="4" applyNumberFormat="1" applyFill="1" applyBorder="1" applyAlignment="1">
      <alignment vertical="center" shrinkToFit="1"/>
    </xf>
    <xf numFmtId="177" fontId="13" fillId="11" borderId="47" xfId="4" applyNumberFormat="1" applyFill="1" applyBorder="1" applyAlignment="1">
      <alignment vertical="center" shrinkToFit="1"/>
    </xf>
    <xf numFmtId="177" fontId="13" fillId="11" borderId="61" xfId="4" applyNumberFormat="1" applyFill="1" applyBorder="1" applyAlignment="1">
      <alignment horizontal="center" vertical="center" shrinkToFit="1"/>
    </xf>
    <xf numFmtId="177" fontId="13" fillId="10" borderId="103" xfId="6" quotePrefix="1" applyNumberFormat="1" applyFill="1" applyBorder="1" applyAlignment="1" applyProtection="1">
      <alignment vertical="center" shrinkToFit="1"/>
      <protection locked="0"/>
    </xf>
    <xf numFmtId="177" fontId="13" fillId="10" borderId="104" xfId="3" applyNumberFormat="1" applyFill="1" applyBorder="1" applyAlignment="1" applyProtection="1">
      <alignment vertical="center" shrinkToFit="1"/>
      <protection locked="0"/>
    </xf>
    <xf numFmtId="177" fontId="13" fillId="10" borderId="15" xfId="3" applyNumberFormat="1" applyFill="1" applyBorder="1" applyAlignment="1">
      <alignment horizontal="center" vertical="center" shrinkToFit="1"/>
    </xf>
    <xf numFmtId="177" fontId="13" fillId="12" borderId="105" xfId="5" applyNumberFormat="1" applyFont="1" applyFill="1" applyBorder="1" applyAlignment="1">
      <alignment vertical="center" shrinkToFit="1"/>
    </xf>
    <xf numFmtId="177" fontId="13" fillId="12" borderId="22" xfId="4" applyNumberFormat="1" applyFill="1" applyBorder="1" applyAlignment="1">
      <alignment vertical="center" shrinkToFit="1"/>
    </xf>
    <xf numFmtId="177" fontId="13" fillId="12" borderId="92" xfId="4" applyNumberFormat="1" applyFill="1" applyBorder="1" applyAlignment="1">
      <alignment vertical="center" shrinkToFit="1"/>
    </xf>
    <xf numFmtId="177" fontId="13" fillId="12" borderId="75" xfId="4" applyNumberFormat="1" applyFill="1" applyBorder="1" applyAlignment="1">
      <alignment horizontal="center" vertical="center" shrinkToFit="1"/>
    </xf>
    <xf numFmtId="177" fontId="13" fillId="2" borderId="0" xfId="5" applyNumberFormat="1" applyFont="1" applyFill="1" applyBorder="1" applyAlignment="1">
      <alignment vertical="center" shrinkToFit="1"/>
    </xf>
    <xf numFmtId="177" fontId="13" fillId="0" borderId="48" xfId="5" applyNumberFormat="1" applyFont="1" applyBorder="1" applyAlignment="1" applyProtection="1">
      <alignment vertical="center" shrinkToFit="1"/>
      <protection locked="0"/>
    </xf>
    <xf numFmtId="177" fontId="13" fillId="0" borderId="106" xfId="5" applyNumberFormat="1" applyFont="1" applyBorder="1" applyAlignment="1" applyProtection="1">
      <alignment vertical="center" shrinkToFit="1"/>
      <protection locked="0"/>
    </xf>
    <xf numFmtId="177" fontId="13" fillId="0" borderId="14" xfId="4" applyNumberFormat="1" applyBorder="1" applyAlignment="1">
      <alignment horizontal="center" vertical="center" shrinkToFit="1"/>
    </xf>
    <xf numFmtId="177" fontId="13" fillId="0" borderId="79" xfId="6" applyNumberFormat="1" applyBorder="1" applyAlignment="1">
      <alignment horizontal="center" vertical="center" shrinkToFit="1"/>
    </xf>
    <xf numFmtId="177" fontId="13" fillId="4" borderId="54" xfId="5" applyNumberFormat="1" applyFont="1" applyFill="1" applyBorder="1" applyAlignment="1">
      <alignment vertical="center" shrinkToFit="1"/>
    </xf>
    <xf numFmtId="177" fontId="13" fillId="3" borderId="107" xfId="4" applyNumberFormat="1" applyFill="1" applyBorder="1" applyAlignment="1">
      <alignment vertical="center" shrinkToFit="1"/>
    </xf>
    <xf numFmtId="177" fontId="13" fillId="0" borderId="108" xfId="5" applyNumberFormat="1" applyFont="1" applyBorder="1" applyAlignment="1" applyProtection="1">
      <alignment vertical="center" shrinkToFit="1"/>
      <protection locked="0"/>
    </xf>
    <xf numFmtId="177" fontId="13" fillId="0" borderId="109" xfId="4" applyNumberFormat="1" applyBorder="1" applyAlignment="1">
      <alignment horizontal="center" vertical="center" shrinkToFit="1"/>
    </xf>
    <xf numFmtId="177" fontId="13" fillId="4" borderId="100" xfId="4" applyNumberFormat="1" applyFill="1" applyBorder="1" applyAlignment="1">
      <alignment vertical="center" shrinkToFit="1"/>
    </xf>
    <xf numFmtId="177" fontId="13" fillId="3" borderId="110" xfId="4" applyNumberFormat="1" applyFill="1" applyBorder="1" applyAlignment="1">
      <alignment vertical="center" shrinkToFit="1"/>
    </xf>
    <xf numFmtId="177" fontId="13" fillId="0" borderId="111" xfId="5" applyNumberFormat="1" applyFont="1" applyBorder="1" applyAlignment="1" applyProtection="1">
      <alignment vertical="center" shrinkToFit="1"/>
      <protection locked="0"/>
    </xf>
    <xf numFmtId="177" fontId="13" fillId="0" borderId="112" xfId="4" applyNumberFormat="1" applyBorder="1" applyAlignment="1">
      <alignment horizontal="center" vertical="center" shrinkToFit="1"/>
    </xf>
    <xf numFmtId="177" fontId="13" fillId="2" borderId="50" xfId="4" applyNumberFormat="1" applyFill="1" applyBorder="1" applyAlignment="1">
      <alignment vertical="center" shrinkToFit="1"/>
    </xf>
    <xf numFmtId="177" fontId="13" fillId="2" borderId="92" xfId="4" quotePrefix="1" applyNumberFormat="1" applyFill="1" applyBorder="1" applyAlignment="1">
      <alignment vertical="center" shrinkToFit="1"/>
    </xf>
    <xf numFmtId="177" fontId="13" fillId="0" borderId="69" xfId="6" applyNumberFormat="1" applyBorder="1" applyAlignment="1">
      <alignment horizontal="center" vertical="center" shrinkToFit="1"/>
    </xf>
    <xf numFmtId="177" fontId="13" fillId="4" borderId="84" xfId="4" applyNumberFormat="1" applyFill="1" applyBorder="1" applyAlignment="1">
      <alignment vertical="center" shrinkToFit="1"/>
    </xf>
    <xf numFmtId="177" fontId="13" fillId="0" borderId="109" xfId="5" applyNumberFormat="1" applyFont="1" applyBorder="1" applyAlignment="1" applyProtection="1">
      <alignment vertical="center" shrinkToFit="1"/>
      <protection locked="0"/>
    </xf>
    <xf numFmtId="177" fontId="13" fillId="0" borderId="113" xfId="3" applyNumberFormat="1" applyBorder="1" applyAlignment="1">
      <alignment horizontal="center" vertical="center" shrinkToFit="1"/>
    </xf>
    <xf numFmtId="177" fontId="13" fillId="3" borderId="105" xfId="5" applyNumberFormat="1" applyFont="1" applyFill="1" applyBorder="1" applyAlignment="1">
      <alignment vertical="center" shrinkToFit="1"/>
    </xf>
    <xf numFmtId="177" fontId="13" fillId="0" borderId="0" xfId="5" applyNumberFormat="1" applyFont="1" applyBorder="1" applyAlignment="1" applyProtection="1">
      <alignment vertical="center" shrinkToFit="1"/>
      <protection locked="0"/>
    </xf>
    <xf numFmtId="177" fontId="13" fillId="0" borderId="114" xfId="5" applyNumberFormat="1" applyFont="1" applyBorder="1" applyAlignment="1" applyProtection="1">
      <alignment vertical="center" shrinkToFit="1"/>
      <protection locked="0"/>
    </xf>
    <xf numFmtId="177" fontId="13" fillId="0" borderId="115" xfId="4" applyNumberFormat="1" applyBorder="1" applyAlignment="1">
      <alignment horizontal="center" vertical="center" shrinkToFit="1"/>
    </xf>
    <xf numFmtId="177" fontId="13" fillId="4" borderId="74" xfId="4" applyNumberFormat="1" applyFill="1" applyBorder="1" applyAlignment="1">
      <alignment vertical="center" shrinkToFit="1"/>
    </xf>
    <xf numFmtId="177" fontId="13" fillId="0" borderId="116" xfId="5" applyNumberFormat="1" applyFont="1" applyBorder="1" applyAlignment="1" applyProtection="1">
      <alignment vertical="center" shrinkToFit="1"/>
      <protection locked="0"/>
    </xf>
    <xf numFmtId="177" fontId="13" fillId="0" borderId="117" xfId="3" applyNumberFormat="1" applyBorder="1" applyAlignment="1">
      <alignment horizontal="center" vertical="center" shrinkToFit="1"/>
    </xf>
    <xf numFmtId="177" fontId="13" fillId="3" borderId="118" xfId="5" applyNumberFormat="1" applyFont="1" applyFill="1" applyBorder="1" applyAlignment="1">
      <alignment vertical="center" shrinkToFit="1"/>
    </xf>
    <xf numFmtId="177" fontId="13" fillId="0" borderId="119" xfId="5" applyNumberFormat="1" applyFont="1" applyBorder="1" applyAlignment="1" applyProtection="1">
      <alignment vertical="center" shrinkToFit="1"/>
      <protection locked="0"/>
    </xf>
    <xf numFmtId="177" fontId="13" fillId="0" borderId="116" xfId="4" applyNumberFormat="1" applyBorder="1" applyAlignment="1">
      <alignment horizontal="center" vertical="center" shrinkToFit="1"/>
    </xf>
    <xf numFmtId="177" fontId="13" fillId="0" borderId="0" xfId="1" applyNumberFormat="1" applyFont="1">
      <alignment vertical="center"/>
    </xf>
    <xf numFmtId="177" fontId="13" fillId="4" borderId="18" xfId="3" applyNumberFormat="1" applyFill="1" applyBorder="1" applyAlignment="1">
      <alignment vertical="center" shrinkToFit="1"/>
    </xf>
    <xf numFmtId="177" fontId="13" fillId="4" borderId="120" xfId="3" applyNumberFormat="1" applyFill="1" applyBorder="1" applyAlignment="1">
      <alignment horizontal="center" vertical="center" shrinkToFit="1"/>
    </xf>
    <xf numFmtId="177" fontId="13" fillId="12" borderId="107" xfId="5" applyNumberFormat="1" applyFont="1" applyFill="1" applyBorder="1" applyAlignment="1">
      <alignment vertical="center" shrinkToFit="1"/>
    </xf>
    <xf numFmtId="177" fontId="13" fillId="12" borderId="18" xfId="4" applyNumberFormat="1" applyFill="1" applyBorder="1" applyAlignment="1">
      <alignment vertical="center" shrinkToFit="1"/>
    </xf>
    <xf numFmtId="177" fontId="13" fillId="12" borderId="47" xfId="4" applyNumberFormat="1" applyFill="1" applyBorder="1" applyAlignment="1">
      <alignment vertical="center" shrinkToFit="1"/>
    </xf>
    <xf numFmtId="177" fontId="13" fillId="12" borderId="61" xfId="4" applyNumberFormat="1" applyFill="1" applyBorder="1" applyAlignment="1">
      <alignment horizontal="center" vertical="center" shrinkToFit="1"/>
    </xf>
    <xf numFmtId="177" fontId="13" fillId="3" borderId="18" xfId="5" applyNumberFormat="1" applyFont="1" applyFill="1" applyBorder="1" applyAlignment="1">
      <alignment vertical="center" shrinkToFit="1"/>
    </xf>
    <xf numFmtId="177" fontId="13" fillId="3" borderId="47" xfId="5" applyNumberFormat="1" applyFont="1" applyFill="1" applyBorder="1" applyAlignment="1">
      <alignment vertical="center" shrinkToFit="1"/>
    </xf>
    <xf numFmtId="177" fontId="13" fillId="3" borderId="61" xfId="4" applyNumberFormat="1" applyFill="1" applyBorder="1" applyAlignment="1">
      <alignment horizontal="center" vertical="center" shrinkToFit="1"/>
    </xf>
    <xf numFmtId="177" fontId="13" fillId="0" borderId="112" xfId="5" applyNumberFormat="1" applyFont="1" applyBorder="1" applyAlignment="1" applyProtection="1">
      <alignment vertical="center" shrinkToFit="1"/>
      <protection locked="0"/>
    </xf>
    <xf numFmtId="177" fontId="13" fillId="0" borderId="121" xfId="3" applyNumberFormat="1" applyBorder="1" applyAlignment="1">
      <alignment horizontal="center" vertical="center" shrinkToFit="1"/>
    </xf>
    <xf numFmtId="177" fontId="13" fillId="0" borderId="22" xfId="5" applyNumberFormat="1" applyFont="1" applyBorder="1" applyAlignment="1" applyProtection="1">
      <alignment vertical="center" shrinkToFit="1"/>
      <protection locked="0"/>
    </xf>
    <xf numFmtId="177" fontId="13" fillId="2" borderId="122" xfId="4" applyNumberFormat="1" applyFill="1" applyBorder="1" applyAlignment="1">
      <alignment vertical="center" shrinkToFit="1"/>
    </xf>
    <xf numFmtId="177" fontId="13" fillId="4" borderId="123" xfId="5" applyNumberFormat="1" applyFont="1" applyFill="1" applyBorder="1" applyAlignment="1">
      <alignment vertical="center" shrinkToFit="1"/>
    </xf>
    <xf numFmtId="177" fontId="13" fillId="0" borderId="124" xfId="5" applyNumberFormat="1" applyFont="1" applyBorder="1" applyAlignment="1" applyProtection="1">
      <alignment vertical="center" shrinkToFit="1"/>
      <protection locked="0"/>
    </xf>
    <xf numFmtId="177" fontId="13" fillId="0" borderId="125" xfId="5" applyNumberFormat="1" applyFont="1" applyBorder="1" applyAlignment="1" applyProtection="1">
      <alignment vertical="center" shrinkToFit="1"/>
      <protection locked="0"/>
    </xf>
    <xf numFmtId="177" fontId="13" fillId="0" borderId="126" xfId="3" applyNumberFormat="1" applyBorder="1" applyAlignment="1">
      <alignment horizontal="center" vertical="center" shrinkToFit="1"/>
    </xf>
    <xf numFmtId="177" fontId="13" fillId="3" borderId="110" xfId="5" applyNumberFormat="1" applyFont="1" applyFill="1" applyBorder="1" applyAlignment="1">
      <alignment vertical="center" shrinkToFit="1"/>
    </xf>
    <xf numFmtId="177" fontId="13" fillId="0" borderId="127" xfId="5" applyNumberFormat="1" applyFont="1" applyFill="1" applyBorder="1" applyAlignment="1" applyProtection="1">
      <alignment vertical="center" shrinkToFit="1"/>
      <protection locked="0"/>
    </xf>
    <xf numFmtId="177" fontId="13" fillId="0" borderId="114" xfId="4" applyNumberFormat="1" applyBorder="1" applyAlignment="1" applyProtection="1">
      <alignment vertical="center" shrinkToFit="1"/>
      <protection locked="0"/>
    </xf>
    <xf numFmtId="177" fontId="13" fillId="0" borderId="13" xfId="4" applyNumberFormat="1" applyBorder="1" applyAlignment="1">
      <alignment horizontal="center" vertical="center" shrinkToFit="1"/>
    </xf>
    <xf numFmtId="178" fontId="13" fillId="0" borderId="1" xfId="1" applyNumberFormat="1" applyFont="1" applyBorder="1" applyAlignment="1">
      <alignment horizontal="center" vertical="center"/>
    </xf>
    <xf numFmtId="178" fontId="13" fillId="0" borderId="5" xfId="1" applyNumberFormat="1" applyFont="1" applyBorder="1" applyAlignment="1">
      <alignment horizontal="center" vertical="center"/>
    </xf>
    <xf numFmtId="177" fontId="13" fillId="0" borderId="128" xfId="5" applyNumberFormat="1" applyFont="1" applyBorder="1" applyAlignment="1" applyProtection="1">
      <alignment vertical="center" shrinkToFit="1"/>
      <protection locked="0"/>
    </xf>
    <xf numFmtId="177" fontId="13" fillId="0" borderId="129" xfId="5" applyNumberFormat="1" applyFont="1" applyBorder="1" applyAlignment="1" applyProtection="1">
      <alignment vertical="center" shrinkToFit="1"/>
      <protection locked="0"/>
    </xf>
    <xf numFmtId="177" fontId="13" fillId="0" borderId="129" xfId="3" applyNumberFormat="1" applyBorder="1" applyAlignment="1">
      <alignment horizontal="center" vertical="center" shrinkToFit="1"/>
    </xf>
    <xf numFmtId="177" fontId="13" fillId="4" borderId="130" xfId="4" applyNumberFormat="1" applyFill="1" applyBorder="1" applyAlignment="1">
      <alignment vertical="center" shrinkToFit="1"/>
    </xf>
    <xf numFmtId="177" fontId="13" fillId="4" borderId="131" xfId="3" applyNumberFormat="1" applyFill="1" applyBorder="1" applyAlignment="1">
      <alignment vertical="center" shrinkToFit="1"/>
    </xf>
    <xf numFmtId="177" fontId="13" fillId="4" borderId="132" xfId="5" applyNumberFormat="1" applyFont="1" applyFill="1" applyBorder="1" applyAlignment="1">
      <alignment vertical="center" shrinkToFit="1"/>
    </xf>
    <xf numFmtId="177" fontId="13" fillId="4" borderId="133" xfId="3" applyNumberFormat="1" applyFill="1" applyBorder="1" applyAlignment="1">
      <alignment horizontal="center" vertical="center" shrinkToFit="1"/>
    </xf>
    <xf numFmtId="177" fontId="13" fillId="3" borderId="110" xfId="2" applyNumberFormat="1" applyFont="1" applyFill="1" applyBorder="1" applyAlignment="1">
      <alignment vertical="center" shrinkToFit="1"/>
    </xf>
    <xf numFmtId="177" fontId="13" fillId="2" borderId="134" xfId="5" applyNumberFormat="1" applyFont="1" applyFill="1" applyBorder="1" applyAlignment="1">
      <alignment vertical="center" shrinkToFit="1"/>
    </xf>
    <xf numFmtId="177" fontId="13" fillId="0" borderId="135" xfId="5" applyNumberFormat="1" applyFont="1" applyBorder="1" applyAlignment="1" applyProtection="1">
      <alignment vertical="center" shrinkToFit="1"/>
      <protection locked="0"/>
    </xf>
    <xf numFmtId="177" fontId="13" fillId="0" borderId="136" xfId="5" applyNumberFormat="1" applyFont="1" applyBorder="1" applyAlignment="1" applyProtection="1">
      <alignment vertical="center" shrinkToFit="1"/>
      <protection locked="0"/>
    </xf>
    <xf numFmtId="177" fontId="13" fillId="0" borderId="136" xfId="3" applyNumberFormat="1" applyBorder="1" applyAlignment="1">
      <alignment horizontal="center" vertical="center" shrinkToFit="1"/>
    </xf>
    <xf numFmtId="177" fontId="13" fillId="4" borderId="137" xfId="5" applyNumberFormat="1" applyFont="1" applyFill="1" applyBorder="1" applyAlignment="1">
      <alignment vertical="center" shrinkToFit="1"/>
    </xf>
    <xf numFmtId="177" fontId="13" fillId="4" borderId="138" xfId="5" applyNumberFormat="1" applyFont="1" applyFill="1" applyBorder="1" applyAlignment="1">
      <alignment vertical="center" shrinkToFit="1"/>
    </xf>
    <xf numFmtId="177" fontId="13" fillId="0" borderId="139" xfId="3" applyNumberFormat="1" applyBorder="1" applyAlignment="1">
      <alignment horizontal="center" vertical="center" shrinkToFit="1"/>
    </xf>
    <xf numFmtId="177" fontId="13" fillId="2" borderId="50" xfId="2" applyNumberFormat="1" applyFont="1" applyFill="1" applyBorder="1" applyAlignment="1">
      <alignment vertical="center" shrinkToFit="1"/>
    </xf>
    <xf numFmtId="177" fontId="13" fillId="2" borderId="48" xfId="2" applyNumberFormat="1" applyFont="1" applyFill="1" applyBorder="1" applyAlignment="1">
      <alignment vertical="center" shrinkToFit="1"/>
    </xf>
    <xf numFmtId="177" fontId="13" fillId="2" borderId="106" xfId="2" applyNumberFormat="1" applyFont="1" applyFill="1" applyBorder="1" applyAlignment="1">
      <alignment vertical="center" shrinkToFit="1"/>
    </xf>
    <xf numFmtId="177" fontId="13" fillId="2" borderId="14" xfId="4" applyNumberFormat="1" applyFill="1" applyBorder="1" applyAlignment="1">
      <alignment horizontal="center" vertical="center" shrinkToFit="1"/>
    </xf>
    <xf numFmtId="177" fontId="13" fillId="4" borderId="67" xfId="2" applyNumberFormat="1" applyFont="1" applyFill="1" applyBorder="1" applyAlignment="1">
      <alignment vertical="center" shrinkToFit="1"/>
    </xf>
    <xf numFmtId="178" fontId="13" fillId="4" borderId="12" xfId="1" applyNumberFormat="1" applyFont="1" applyFill="1" applyBorder="1" applyAlignment="1">
      <alignment vertical="center" shrinkToFit="1"/>
    </xf>
    <xf numFmtId="178" fontId="13" fillId="4" borderId="19" xfId="1" applyNumberFormat="1" applyFont="1" applyFill="1" applyBorder="1" applyAlignment="1">
      <alignment vertical="center" shrinkToFit="1"/>
    </xf>
    <xf numFmtId="178" fontId="13" fillId="4" borderId="140" xfId="1" applyNumberFormat="1" applyFont="1" applyFill="1" applyBorder="1" applyAlignment="1">
      <alignment vertical="center" shrinkToFit="1"/>
    </xf>
    <xf numFmtId="177" fontId="13" fillId="10" borderId="35" xfId="3" applyNumberFormat="1" applyFill="1" applyBorder="1" applyAlignment="1">
      <alignment horizontal="center" vertical="center" shrinkToFit="1"/>
    </xf>
    <xf numFmtId="181" fontId="13" fillId="0" borderId="1" xfId="1" applyNumberFormat="1" applyFont="1" applyBorder="1" applyAlignment="1">
      <alignment horizontal="center" vertical="center"/>
    </xf>
    <xf numFmtId="181" fontId="13" fillId="0" borderId="5" xfId="1" applyNumberFormat="1" applyFont="1" applyBorder="1" applyAlignment="1">
      <alignment horizontal="center" vertical="center"/>
    </xf>
    <xf numFmtId="177" fontId="13" fillId="4" borderId="141" xfId="3" applyNumberFormat="1" applyFill="1" applyBorder="1" applyAlignment="1">
      <alignment vertical="center" shrinkToFit="1"/>
    </xf>
    <xf numFmtId="177" fontId="13" fillId="4" borderId="62" xfId="5" applyNumberFormat="1" applyFont="1" applyFill="1" applyBorder="1" applyAlignment="1">
      <alignment vertical="center" shrinkToFit="1"/>
    </xf>
    <xf numFmtId="177" fontId="13" fillId="4" borderId="21" xfId="3" applyNumberFormat="1" applyFill="1" applyBorder="1" applyAlignment="1">
      <alignment horizontal="center" vertical="center" shrinkToFit="1"/>
    </xf>
    <xf numFmtId="177" fontId="13" fillId="2" borderId="0" xfId="4" applyNumberFormat="1" applyFill="1" applyAlignment="1">
      <alignment vertical="center" shrinkToFit="1"/>
    </xf>
    <xf numFmtId="177" fontId="13" fillId="0" borderId="0" xfId="5" applyNumberFormat="1" applyFont="1" applyBorder="1" applyAlignment="1">
      <alignment horizontal="center" vertical="center" shrinkToFit="1"/>
    </xf>
    <xf numFmtId="177" fontId="13" fillId="4" borderId="142" xfId="5" applyNumberFormat="1" applyFont="1" applyFill="1" applyBorder="1" applyAlignment="1">
      <alignment vertical="center" shrinkToFit="1"/>
    </xf>
    <xf numFmtId="177" fontId="13" fillId="4" borderId="143" xfId="5" applyNumberFormat="1" applyFont="1" applyFill="1" applyBorder="1" applyAlignment="1">
      <alignment vertical="center" shrinkToFit="1"/>
    </xf>
    <xf numFmtId="177" fontId="13" fillId="0" borderId="111" xfId="5" applyNumberFormat="1" applyFont="1" applyFill="1" applyBorder="1" applyAlignment="1" applyProtection="1">
      <alignment vertical="center" shrinkToFit="1"/>
      <protection locked="0"/>
    </xf>
    <xf numFmtId="177" fontId="13" fillId="2" borderId="144" xfId="5" applyNumberFormat="1" applyFont="1" applyFill="1" applyBorder="1" applyAlignment="1">
      <alignment vertical="center" shrinkToFit="1"/>
    </xf>
    <xf numFmtId="177" fontId="13" fillId="0" borderId="65" xfId="4" applyNumberFormat="1" applyBorder="1" applyAlignment="1" applyProtection="1">
      <alignment vertical="center" shrinkToFit="1"/>
      <protection locked="0"/>
    </xf>
    <xf numFmtId="178" fontId="13" fillId="0" borderId="0" xfId="1" applyNumberFormat="1" applyFont="1" applyBorder="1" applyAlignment="1">
      <alignment vertical="center" shrinkToFit="1"/>
    </xf>
    <xf numFmtId="177" fontId="13" fillId="4" borderId="145" xfId="5" applyNumberFormat="1" applyFont="1" applyFill="1" applyBorder="1" applyAlignment="1">
      <alignment vertical="center" shrinkToFit="1"/>
    </xf>
    <xf numFmtId="177" fontId="13" fillId="0" borderId="146" xfId="5" applyNumberFormat="1" applyFont="1" applyBorder="1" applyAlignment="1" applyProtection="1">
      <alignment vertical="center" shrinkToFit="1"/>
      <protection locked="0"/>
    </xf>
    <xf numFmtId="177" fontId="13" fillId="0" borderId="147" xfId="5" applyNumberFormat="1" applyFont="1" applyBorder="1" applyAlignment="1" applyProtection="1">
      <alignment vertical="center" shrinkToFit="1"/>
      <protection locked="0"/>
    </xf>
    <xf numFmtId="177" fontId="13" fillId="0" borderId="148" xfId="3" applyNumberFormat="1" applyBorder="1" applyAlignment="1">
      <alignment horizontal="center" vertical="center" shrinkToFit="1"/>
    </xf>
    <xf numFmtId="177" fontId="13" fillId="3" borderId="149" xfId="5" applyNumberFormat="1" applyFont="1" applyFill="1" applyBorder="1" applyAlignment="1">
      <alignment vertical="center" shrinkToFit="1"/>
    </xf>
    <xf numFmtId="177" fontId="13" fillId="0" borderId="119" xfId="4" applyNumberFormat="1" applyBorder="1" applyAlignment="1" applyProtection="1">
      <alignment vertical="center" shrinkToFit="1"/>
      <protection locked="0"/>
    </xf>
    <xf numFmtId="177" fontId="13" fillId="2" borderId="150" xfId="4" applyNumberFormat="1" applyFill="1" applyBorder="1" applyAlignment="1">
      <alignment vertical="center" shrinkToFit="1"/>
    </xf>
    <xf numFmtId="177" fontId="13" fillId="0" borderId="48" xfId="4" applyNumberFormat="1" applyBorder="1" applyAlignment="1" applyProtection="1">
      <alignment vertical="center" shrinkToFit="1"/>
      <protection locked="0"/>
    </xf>
    <xf numFmtId="177" fontId="13" fillId="0" borderId="106" xfId="4" applyNumberFormat="1" applyBorder="1" applyAlignment="1" applyProtection="1">
      <alignment vertical="center" shrinkToFit="1"/>
      <protection locked="0"/>
    </xf>
    <xf numFmtId="182" fontId="13" fillId="0" borderId="0" xfId="3" applyNumberFormat="1" applyAlignment="1">
      <alignment vertical="center"/>
    </xf>
    <xf numFmtId="177" fontId="13" fillId="3" borderId="107" xfId="5" applyNumberFormat="1" applyFont="1" applyFill="1" applyBorder="1" applyAlignment="1">
      <alignment vertical="center" shrinkToFit="1"/>
    </xf>
    <xf numFmtId="177" fontId="13" fillId="3" borderId="22" xfId="4" applyNumberFormat="1" applyFill="1" applyBorder="1" applyAlignment="1">
      <alignment vertical="center" shrinkToFit="1"/>
    </xf>
    <xf numFmtId="177" fontId="13" fillId="3" borderId="92" xfId="4" applyNumberFormat="1" applyFill="1" applyBorder="1" applyAlignment="1">
      <alignment vertical="center" shrinkToFit="1"/>
    </xf>
    <xf numFmtId="177" fontId="13" fillId="3" borderId="75" xfId="4" applyNumberFormat="1" applyFill="1" applyBorder="1" applyAlignment="1">
      <alignment horizontal="center" vertical="center" shrinkToFit="1"/>
    </xf>
    <xf numFmtId="183" fontId="13" fillId="0" borderId="1" xfId="1" applyNumberFormat="1" applyFont="1" applyBorder="1" applyAlignment="1">
      <alignment horizontal="center" vertical="center"/>
    </xf>
    <xf numFmtId="183" fontId="13" fillId="0" borderId="5" xfId="1" applyNumberFormat="1" applyFont="1" applyBorder="1" applyAlignment="1">
      <alignment horizontal="center" vertical="center"/>
    </xf>
    <xf numFmtId="177" fontId="13" fillId="4" borderId="151" xfId="5" applyNumberFormat="1" applyFont="1" applyFill="1" applyBorder="1" applyAlignment="1">
      <alignment vertical="center" shrinkToFit="1"/>
    </xf>
    <xf numFmtId="177" fontId="13" fillId="0" borderId="152" xfId="5" applyNumberFormat="1" applyFont="1" applyBorder="1" applyAlignment="1" applyProtection="1">
      <alignment vertical="center" shrinkToFit="1"/>
      <protection locked="0"/>
    </xf>
    <xf numFmtId="177" fontId="13" fillId="0" borderId="153" xfId="3" applyNumberFormat="1" applyBorder="1" applyAlignment="1">
      <alignment horizontal="center" vertical="center" shrinkToFit="1"/>
    </xf>
    <xf numFmtId="177" fontId="13" fillId="3" borderId="154" xfId="5" applyNumberFormat="1" applyFont="1" applyFill="1" applyBorder="1" applyAlignment="1">
      <alignment vertical="center" shrinkToFit="1"/>
    </xf>
    <xf numFmtId="177" fontId="13" fillId="0" borderId="155" xfId="5" applyNumberFormat="1" applyFont="1" applyBorder="1" applyAlignment="1" applyProtection="1">
      <alignment vertical="center" shrinkToFit="1"/>
      <protection locked="0"/>
    </xf>
    <xf numFmtId="177" fontId="13" fillId="0" borderId="155" xfId="3" applyNumberFormat="1" applyBorder="1" applyAlignment="1">
      <alignment horizontal="center" vertical="center" shrinkToFit="1"/>
    </xf>
    <xf numFmtId="177" fontId="13" fillId="0" borderId="0" xfId="2" applyNumberFormat="1" applyFont="1" applyAlignment="1">
      <alignment vertical="center" shrinkToFit="1"/>
    </xf>
    <xf numFmtId="177" fontId="13" fillId="0" borderId="137" xfId="5" applyNumberFormat="1" applyFont="1" applyFill="1" applyBorder="1" applyAlignment="1" applyProtection="1">
      <alignment vertical="center" shrinkToFit="1"/>
      <protection locked="0"/>
    </xf>
    <xf numFmtId="177" fontId="13" fillId="0" borderId="157" xfId="5" applyNumberFormat="1" applyFont="1" applyFill="1" applyBorder="1" applyAlignment="1" applyProtection="1">
      <alignment vertical="center" shrinkToFit="1"/>
      <protection locked="0"/>
    </xf>
    <xf numFmtId="177" fontId="13" fillId="0" borderId="158" xfId="3" applyNumberFormat="1" applyBorder="1" applyAlignment="1">
      <alignment horizontal="center" vertical="center" shrinkToFit="1"/>
    </xf>
    <xf numFmtId="177" fontId="13" fillId="0" borderId="119" xfId="4" applyNumberFormat="1" applyBorder="1" applyAlignment="1" applyProtection="1">
      <alignment horizontal="right" vertical="center" shrinkToFit="1"/>
      <protection locked="0"/>
    </xf>
    <xf numFmtId="177" fontId="13" fillId="0" borderId="90" xfId="4" applyNumberFormat="1" applyBorder="1" applyAlignment="1" applyProtection="1">
      <alignment horizontal="right" vertical="center" shrinkToFit="1"/>
      <protection locked="0"/>
    </xf>
    <xf numFmtId="49" fontId="13" fillId="0" borderId="116" xfId="4" applyNumberFormat="1" applyBorder="1" applyAlignment="1">
      <alignment horizontal="center" vertical="center" shrinkToFit="1"/>
    </xf>
    <xf numFmtId="49" fontId="13" fillId="0" borderId="0" xfId="3" applyNumberFormat="1" applyAlignment="1">
      <alignment horizontal="center" vertical="center"/>
    </xf>
    <xf numFmtId="182" fontId="13" fillId="0" borderId="0" xfId="3" applyNumberFormat="1" applyAlignment="1">
      <alignment horizontal="center" vertical="center"/>
    </xf>
    <xf numFmtId="49" fontId="13" fillId="0" borderId="0" xfId="3" applyNumberFormat="1" applyAlignment="1">
      <alignment horizontal="center" vertical="center" shrinkToFit="1"/>
    </xf>
    <xf numFmtId="49" fontId="13" fillId="0" borderId="159" xfId="3" applyNumberFormat="1" applyBorder="1" applyAlignment="1">
      <alignment horizontal="center" vertical="center" shrinkToFit="1"/>
    </xf>
    <xf numFmtId="49" fontId="13" fillId="0" borderId="160" xfId="3" applyNumberFormat="1" applyBorder="1" applyAlignment="1">
      <alignment horizontal="center" vertical="center" shrinkToFit="1"/>
    </xf>
    <xf numFmtId="49" fontId="13" fillId="0" borderId="10" xfId="4" applyNumberFormat="1" applyBorder="1" applyAlignment="1">
      <alignment horizontal="center" vertical="center" shrinkToFit="1"/>
    </xf>
    <xf numFmtId="49" fontId="13" fillId="0" borderId="103" xfId="3" applyNumberFormat="1" applyBorder="1" applyAlignment="1">
      <alignment horizontal="center" vertical="center" shrinkToFit="1"/>
    </xf>
    <xf numFmtId="49" fontId="13" fillId="0" borderId="104" xfId="3" applyNumberFormat="1" applyBorder="1" applyAlignment="1">
      <alignment horizontal="center" vertical="center" shrinkToFit="1"/>
    </xf>
    <xf numFmtId="49" fontId="13" fillId="0" borderId="15" xfId="3" applyNumberFormat="1" applyBorder="1" applyAlignment="1">
      <alignment horizontal="center" vertical="center" shrinkToFit="1"/>
    </xf>
    <xf numFmtId="49" fontId="13" fillId="0" borderId="161" xfId="4" applyNumberFormat="1" applyBorder="1" applyAlignment="1">
      <alignment horizontal="center" vertical="center" shrinkToFit="1"/>
    </xf>
    <xf numFmtId="49" fontId="13" fillId="0" borderId="17" xfId="4" applyNumberFormat="1" applyBorder="1" applyAlignment="1">
      <alignment horizontal="center" vertical="center" shrinkToFit="1"/>
    </xf>
    <xf numFmtId="49" fontId="13" fillId="0" borderId="162" xfId="4" applyNumberFormat="1" applyBorder="1" applyAlignment="1">
      <alignment horizontal="center" vertical="center" shrinkToFit="1"/>
    </xf>
    <xf numFmtId="49" fontId="13" fillId="0" borderId="104" xfId="4" applyNumberFormat="1" applyBorder="1" applyAlignment="1">
      <alignment horizontal="center" vertical="center" shrinkToFit="1"/>
    </xf>
    <xf numFmtId="49" fontId="13" fillId="0" borderId="163" xfId="4" applyNumberFormat="1" applyBorder="1" applyAlignment="1">
      <alignment horizontal="center" vertical="center" shrinkToFit="1"/>
    </xf>
    <xf numFmtId="0" fontId="13" fillId="0" borderId="30" xfId="4" applyBorder="1" applyAlignment="1">
      <alignment horizontal="center" vertical="center" shrinkToFit="1"/>
    </xf>
    <xf numFmtId="184" fontId="16" fillId="0" borderId="0" xfId="3" applyNumberFormat="1" applyFont="1" applyAlignment="1">
      <alignment vertical="top" shrinkToFit="1"/>
    </xf>
    <xf numFmtId="0" fontId="17" fillId="0" borderId="0" xfId="4" applyFont="1" applyAlignment="1">
      <alignment horizontal="left" vertical="top" shrinkToFit="1"/>
    </xf>
    <xf numFmtId="176" fontId="17" fillId="0" borderId="0" xfId="4" applyNumberFormat="1" applyFont="1" applyAlignment="1">
      <alignment horizontal="left" vertical="top" shrinkToFit="1"/>
    </xf>
    <xf numFmtId="9" fontId="9" fillId="0" borderId="1" xfId="1" applyFont="1" applyBorder="1" applyAlignment="1" applyProtection="1">
      <alignment horizontal="center" vertical="center"/>
    </xf>
    <xf numFmtId="178" fontId="9" fillId="0" borderId="1" xfId="1" applyNumberFormat="1" applyFont="1" applyBorder="1" applyAlignment="1" applyProtection="1">
      <alignment horizontal="center" vertical="center"/>
    </xf>
    <xf numFmtId="38" fontId="9" fillId="0" borderId="1" xfId="2" applyFont="1" applyBorder="1" applyAlignment="1" applyProtection="1">
      <alignment horizontal="center" vertical="center"/>
    </xf>
    <xf numFmtId="185" fontId="9" fillId="0" borderId="1" xfId="1" applyNumberFormat="1" applyFont="1" applyBorder="1" applyAlignment="1" applyProtection="1">
      <alignment horizontal="center" vertical="center"/>
    </xf>
    <xf numFmtId="0" fontId="19" fillId="0" borderId="1" xfId="0" applyFont="1" applyBorder="1" applyAlignment="1">
      <alignment horizontal="center" vertical="center"/>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9"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wrapText="1"/>
    </xf>
    <xf numFmtId="0" fontId="7" fillId="0" borderId="1" xfId="0" applyFont="1" applyBorder="1" applyAlignment="1">
      <alignment horizontal="center" vertical="center" shrinkToFit="1"/>
    </xf>
    <xf numFmtId="186" fontId="9" fillId="0" borderId="1" xfId="2" applyNumberFormat="1" applyFont="1" applyBorder="1" applyAlignment="1" applyProtection="1">
      <alignment horizontal="center" vertical="center"/>
    </xf>
    <xf numFmtId="187" fontId="9" fillId="0" borderId="1" xfId="1" applyNumberFormat="1" applyFont="1" applyBorder="1" applyAlignment="1" applyProtection="1">
      <alignment horizontal="center" vertical="center"/>
    </xf>
    <xf numFmtId="0" fontId="9" fillId="0" borderId="1" xfId="0" applyFont="1" applyBorder="1" applyAlignment="1">
      <alignment horizontal="center" vertical="center" wrapText="1"/>
    </xf>
    <xf numFmtId="0" fontId="20" fillId="0" borderId="2" xfId="0" applyFont="1" applyBorder="1" applyAlignment="1">
      <alignment horizontal="center" vertical="center"/>
    </xf>
    <xf numFmtId="0" fontId="21" fillId="3" borderId="1" xfId="0" applyFont="1" applyFill="1" applyBorder="1" applyAlignment="1">
      <alignment horizontal="center" vertical="center"/>
    </xf>
    <xf numFmtId="0" fontId="0" fillId="0" borderId="0" xfId="0" applyAlignment="1">
      <alignment horizontal="center" vertical="center"/>
    </xf>
    <xf numFmtId="0" fontId="22" fillId="0" borderId="0" xfId="0" applyFont="1">
      <alignment vertical="center"/>
    </xf>
    <xf numFmtId="177" fontId="13" fillId="2" borderId="47" xfId="4" applyNumberFormat="1" applyFill="1" applyBorder="1" applyAlignment="1" applyProtection="1">
      <alignment vertical="center" shrinkToFit="1"/>
      <protection locked="0"/>
    </xf>
    <xf numFmtId="177" fontId="13" fillId="2" borderId="46" xfId="4" applyNumberFormat="1" applyFill="1" applyBorder="1" applyAlignment="1" applyProtection="1">
      <alignment vertical="center" shrinkToFit="1"/>
      <protection locked="0"/>
    </xf>
    <xf numFmtId="177" fontId="13" fillId="4" borderId="35" xfId="3" applyNumberFormat="1" applyFill="1" applyBorder="1" applyAlignment="1">
      <alignment horizontal="center" vertical="center" shrinkToFit="1"/>
    </xf>
    <xf numFmtId="38" fontId="13" fillId="4" borderId="19" xfId="2" applyFont="1" applyFill="1" applyBorder="1" applyAlignment="1">
      <alignment vertical="center" shrinkToFit="1"/>
    </xf>
    <xf numFmtId="38" fontId="13" fillId="4" borderId="12" xfId="2" applyFont="1" applyFill="1" applyBorder="1" applyAlignment="1">
      <alignment vertical="center" shrinkToFit="1"/>
    </xf>
    <xf numFmtId="177" fontId="13" fillId="9" borderId="47" xfId="4" applyNumberFormat="1" applyFill="1" applyBorder="1" applyAlignment="1" applyProtection="1">
      <alignment vertical="center" shrinkToFit="1"/>
      <protection locked="0"/>
    </xf>
    <xf numFmtId="177" fontId="13" fillId="9" borderId="46" xfId="4" applyNumberFormat="1" applyFill="1" applyBorder="1" applyAlignment="1" applyProtection="1">
      <alignment vertical="center" shrinkToFit="1"/>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21" fillId="3" borderId="1" xfId="0" applyFont="1" applyFill="1" applyBorder="1" applyAlignment="1">
      <alignment horizontal="center" vertical="center"/>
    </xf>
    <xf numFmtId="176" fontId="18" fillId="0" borderId="0" xfId="4" applyNumberFormat="1" applyFont="1" applyAlignment="1">
      <alignment horizontal="left" vertical="top" shrinkToFit="1"/>
    </xf>
    <xf numFmtId="49" fontId="13" fillId="0" borderId="83" xfId="3" applyNumberFormat="1" applyBorder="1" applyAlignment="1">
      <alignment horizontal="center" vertical="center" shrinkToFit="1"/>
    </xf>
    <xf numFmtId="49" fontId="13" fillId="0" borderId="164" xfId="3" applyNumberFormat="1" applyBorder="1" applyAlignment="1">
      <alignment horizontal="center" vertical="center" shrinkToFit="1"/>
    </xf>
    <xf numFmtId="177" fontId="13" fillId="0" borderId="156" xfId="2" applyNumberFormat="1" applyFont="1" applyBorder="1" applyAlignment="1">
      <alignment horizontal="center" vertical="center" textRotation="255" shrinkToFit="1"/>
    </xf>
    <xf numFmtId="177" fontId="13" fillId="0" borderId="13" xfId="2" applyNumberFormat="1" applyFont="1" applyBorder="1" applyAlignment="1">
      <alignment horizontal="center" vertical="center" textRotation="255" shrinkToFit="1"/>
    </xf>
    <xf numFmtId="177" fontId="13" fillId="0" borderId="87" xfId="2" applyNumberFormat="1" applyFont="1" applyBorder="1" applyAlignment="1">
      <alignment horizontal="center" vertical="center" textRotation="255" shrinkToFit="1"/>
    </xf>
    <xf numFmtId="177" fontId="13" fillId="8" borderId="49" xfId="4" applyNumberFormat="1" applyFill="1" applyBorder="1" applyAlignment="1">
      <alignment horizontal="center" vertical="center" wrapText="1" shrinkToFit="1"/>
    </xf>
    <xf numFmtId="177" fontId="13" fillId="8" borderId="75" xfId="4" applyNumberFormat="1" applyFill="1" applyBorder="1" applyAlignment="1">
      <alignment horizontal="center" vertical="center" wrapText="1" shrinkToFit="1"/>
    </xf>
    <xf numFmtId="177" fontId="13" fillId="8" borderId="106" xfId="4" applyNumberFormat="1" applyFill="1" applyBorder="1" applyAlignment="1">
      <alignment horizontal="right" vertical="center" shrinkToFit="1"/>
    </xf>
    <xf numFmtId="177" fontId="13" fillId="8" borderId="92" xfId="4" applyNumberFormat="1" applyFill="1" applyBorder="1" applyAlignment="1">
      <alignment horizontal="right" vertical="center" shrinkToFit="1"/>
    </xf>
    <xf numFmtId="177" fontId="13" fillId="8" borderId="48" xfId="4" applyNumberFormat="1" applyFill="1" applyBorder="1" applyAlignment="1">
      <alignment vertical="center" shrinkToFit="1"/>
    </xf>
    <xf numFmtId="177" fontId="13" fillId="8" borderId="44" xfId="4" applyNumberFormat="1" applyFill="1" applyBorder="1" applyAlignment="1">
      <alignment vertical="center" shrinkToFit="1"/>
    </xf>
    <xf numFmtId="177" fontId="13" fillId="8" borderId="102" xfId="4" applyNumberFormat="1" applyFill="1" applyBorder="1" applyAlignment="1">
      <alignment horizontal="right" vertical="center" shrinkToFit="1"/>
    </xf>
    <xf numFmtId="177" fontId="13" fillId="8" borderId="107" xfId="4" applyNumberFormat="1" applyFill="1" applyBorder="1" applyAlignment="1">
      <alignment horizontal="right" vertical="center" shrinkToFit="1"/>
    </xf>
    <xf numFmtId="0" fontId="13" fillId="0" borderId="1" xfId="4" applyBorder="1" applyAlignment="1">
      <alignment horizontal="center" vertical="center"/>
    </xf>
    <xf numFmtId="177" fontId="13" fillId="0" borderId="18" xfId="3" applyNumberFormat="1" applyBorder="1" applyAlignment="1">
      <alignment horizontal="center" vertical="center"/>
    </xf>
    <xf numFmtId="177" fontId="13" fillId="0" borderId="5" xfId="3" applyNumberFormat="1" applyBorder="1" applyAlignment="1">
      <alignment horizontal="center" vertical="center"/>
    </xf>
    <xf numFmtId="177" fontId="13" fillId="4" borderId="95" xfId="3" applyNumberFormat="1" applyFill="1" applyBorder="1" applyAlignment="1">
      <alignment horizontal="center" vertical="center" shrinkToFit="1"/>
    </xf>
    <xf numFmtId="177" fontId="13" fillId="4" borderId="165" xfId="3" applyNumberFormat="1" applyFill="1" applyBorder="1" applyAlignment="1">
      <alignment horizontal="center" vertical="center" shrinkToFit="1"/>
    </xf>
    <xf numFmtId="177" fontId="13" fillId="0" borderId="14" xfId="3" applyNumberFormat="1" applyBorder="1" applyAlignment="1">
      <alignment horizontal="center" vertical="center" textRotation="255" shrinkToFit="1"/>
    </xf>
    <xf numFmtId="177" fontId="13" fillId="0" borderId="13" xfId="3" applyNumberFormat="1" applyBorder="1" applyAlignment="1">
      <alignment horizontal="center" vertical="center" textRotation="255" shrinkToFit="1"/>
    </xf>
    <xf numFmtId="177" fontId="13" fillId="0" borderId="87" xfId="3" applyNumberFormat="1" applyBorder="1" applyAlignment="1">
      <alignment horizontal="center" vertical="center" textRotation="255" shrinkToFit="1"/>
    </xf>
    <xf numFmtId="177" fontId="13" fillId="0" borderId="53" xfId="3" applyNumberFormat="1" applyBorder="1" applyAlignment="1">
      <alignment horizontal="center" vertical="center" textRotation="255" shrinkToFit="1"/>
    </xf>
    <xf numFmtId="178" fontId="9" fillId="0" borderId="19" xfId="1" applyNumberFormat="1" applyFont="1" applyBorder="1" applyAlignment="1" applyProtection="1">
      <alignment horizontal="center" vertical="center"/>
    </xf>
    <xf numFmtId="178" fontId="9" fillId="0" borderId="5" xfId="1" applyNumberFormat="1" applyFont="1" applyBorder="1" applyAlignment="1" applyProtection="1">
      <alignment horizontal="center" vertical="center"/>
    </xf>
    <xf numFmtId="0" fontId="10" fillId="0" borderId="35" xfId="0" applyFont="1" applyBorder="1" applyAlignment="1">
      <alignment horizontal="center" vertical="center"/>
    </xf>
    <xf numFmtId="0" fontId="10" fillId="0" borderId="5" xfId="0" applyFont="1" applyBorder="1" applyAlignment="1">
      <alignment horizontal="center" vertical="center"/>
    </xf>
    <xf numFmtId="0" fontId="10" fillId="0" borderId="31" xfId="0" applyFont="1" applyBorder="1" applyAlignment="1">
      <alignment horizontal="center" vertical="center"/>
    </xf>
    <xf numFmtId="0" fontId="10" fillId="0" borderId="1" xfId="0" applyFont="1" applyBorder="1" applyAlignment="1">
      <alignment horizontal="center" vertical="center"/>
    </xf>
    <xf numFmtId="0" fontId="9" fillId="0" borderId="19" xfId="0" applyFont="1" applyBorder="1" applyAlignment="1">
      <alignment horizontal="center" vertical="center"/>
    </xf>
    <xf numFmtId="0" fontId="9" fillId="0" borderId="5" xfId="0" applyFont="1" applyBorder="1" applyAlignment="1">
      <alignment horizontal="center" vertical="center"/>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8"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8"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28" xfId="0" applyFont="1" applyFill="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37" xfId="0" applyFont="1" applyBorder="1" applyAlignment="1">
      <alignment horizontal="center" vertical="center"/>
    </xf>
    <xf numFmtId="0" fontId="10" fillId="0" borderId="25" xfId="0" applyFont="1" applyBorder="1" applyAlignment="1">
      <alignment horizontal="center" vertical="center"/>
    </xf>
    <xf numFmtId="0" fontId="11" fillId="6" borderId="9" xfId="0" applyFont="1" applyFill="1" applyBorder="1" applyAlignment="1">
      <alignment horizontal="center" vertical="center"/>
    </xf>
    <xf numFmtId="0" fontId="11" fillId="6" borderId="10" xfId="0" applyFont="1" applyFill="1" applyBorder="1" applyAlignment="1">
      <alignment horizontal="center" vertical="center"/>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36" xfId="0" applyFont="1" applyBorder="1" applyAlignment="1">
      <alignment horizontal="left" vertical="center" wrapText="1"/>
    </xf>
    <xf numFmtId="0" fontId="9" fillId="0" borderId="24" xfId="0" applyFont="1" applyBorder="1" applyAlignment="1">
      <alignment horizontal="left" vertical="center" wrapText="1"/>
    </xf>
    <xf numFmtId="0" fontId="9" fillId="0" borderId="22" xfId="0" applyFont="1" applyBorder="1" applyAlignment="1">
      <alignment horizontal="left" vertical="center" wrapText="1"/>
    </xf>
    <xf numFmtId="0" fontId="9" fillId="0" borderId="28" xfId="0" applyFont="1" applyBorder="1" applyAlignment="1">
      <alignment horizontal="left" vertical="center" wrapText="1"/>
    </xf>
    <xf numFmtId="0" fontId="9" fillId="0" borderId="32" xfId="0" applyFont="1" applyBorder="1" applyAlignment="1">
      <alignment horizontal="left" vertical="center"/>
    </xf>
    <xf numFmtId="0" fontId="9" fillId="0" borderId="23" xfId="0" applyFont="1" applyBorder="1" applyAlignment="1">
      <alignment horizontal="left" vertical="center"/>
    </xf>
    <xf numFmtId="0" fontId="9" fillId="0" borderId="27"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6" fillId="5" borderId="6"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7"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21" xfId="0" applyFont="1" applyFill="1" applyBorder="1" applyAlignment="1">
      <alignment horizontal="center" vertical="center"/>
    </xf>
    <xf numFmtId="0" fontId="11" fillId="6" borderId="3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5"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5"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3"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3" xfId="0" applyFont="1" applyFill="1" applyBorder="1" applyAlignment="1">
      <alignment horizontal="center" vertical="center"/>
    </xf>
    <xf numFmtId="0" fontId="3" fillId="0" borderId="11" xfId="0" applyFont="1" applyBorder="1">
      <alignment vertical="center"/>
    </xf>
    <xf numFmtId="0" fontId="3" fillId="0" borderId="8" xfId="0" applyFont="1" applyBorder="1">
      <alignment vertical="center"/>
    </xf>
    <xf numFmtId="0" fontId="3" fillId="0" borderId="8"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6" fillId="6" borderId="30" xfId="0" applyFont="1" applyFill="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6" fillId="6" borderId="43" xfId="0" applyFont="1" applyFill="1" applyBorder="1" applyAlignment="1">
      <alignment horizontal="center" vertical="center"/>
    </xf>
    <xf numFmtId="0" fontId="23" fillId="0" borderId="166" xfId="0" applyFont="1" applyBorder="1" applyAlignment="1">
      <alignment horizontal="center" vertical="center"/>
    </xf>
    <xf numFmtId="0" fontId="23" fillId="0" borderId="54" xfId="0" applyFont="1" applyBorder="1" applyAlignment="1">
      <alignment horizontal="center" vertical="center"/>
    </xf>
  </cellXfs>
  <cellStyles count="7">
    <cellStyle name="パーセント" xfId="1" builtinId="5"/>
    <cellStyle name="桁区切り" xfId="2" builtinId="6"/>
    <cellStyle name="桁区切り 2" xfId="5" xr:uid="{00F3177B-1D17-49E7-910C-1D3D6A8B7121}"/>
    <cellStyle name="標準" xfId="0" builtinId="0"/>
    <cellStyle name="標準_1D" xfId="3" xr:uid="{537F56C4-D278-4BCA-9308-FE4A3160370F}"/>
    <cellStyle name="標準_4C" xfId="4" xr:uid="{B323C0EA-3C25-4321-BBA6-C3ECBDF203E6}"/>
    <cellStyle name="標準_64" xfId="6" xr:uid="{05B64E21-F0A5-41EF-85CF-D873B19B1320}"/>
  </cellStyles>
  <dxfs count="4">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19050</xdr:colOff>
          <xdr:row>3</xdr:row>
          <xdr:rowOff>200025</xdr:rowOff>
        </xdr:from>
        <xdr:to>
          <xdr:col>30</xdr:col>
          <xdr:colOff>209550</xdr:colOff>
          <xdr:row>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xdr:row>
          <xdr:rowOff>200025</xdr:rowOff>
        </xdr:from>
        <xdr:to>
          <xdr:col>30</xdr:col>
          <xdr:colOff>209550</xdr:colOff>
          <xdr:row>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xdr:row>
          <xdr:rowOff>200025</xdr:rowOff>
        </xdr:from>
        <xdr:to>
          <xdr:col>30</xdr:col>
          <xdr:colOff>209550</xdr:colOff>
          <xdr:row>7</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xdr:row>
          <xdr:rowOff>200025</xdr:rowOff>
        </xdr:from>
        <xdr:to>
          <xdr:col>30</xdr:col>
          <xdr:colOff>209550</xdr:colOff>
          <xdr:row>8</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xdr:row>
          <xdr:rowOff>200025</xdr:rowOff>
        </xdr:from>
        <xdr:to>
          <xdr:col>30</xdr:col>
          <xdr:colOff>209550</xdr:colOff>
          <xdr:row>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xdr:row>
          <xdr:rowOff>200025</xdr:rowOff>
        </xdr:from>
        <xdr:to>
          <xdr:col>30</xdr:col>
          <xdr:colOff>209550</xdr:colOff>
          <xdr:row>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xdr:row>
          <xdr:rowOff>200025</xdr:rowOff>
        </xdr:from>
        <xdr:to>
          <xdr:col>30</xdr:col>
          <xdr:colOff>209550</xdr:colOff>
          <xdr:row>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34\&#38306;&#36899;&#20250;&#31038;\&#20154;&#20107;\&#32102;&#19982;&#19968;&#35239;%20%2011&#24180;&#242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leasuresupport.sharepoint.com/&#20154;&#20107;/&#32102;&#19982;&#19968;&#35239;%20%2011&#24180;&#24230;.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watan\Dropbox\2_HOKESUKU\11_&#12501;&#12457;&#12540;&#12510;&#12483;&#12488;\01_&#36001;&#21209;&#20581;&#24247;&#35386;&#26029;\&#36001;&#21209;&#20581;&#24247;&#35386;&#26029;&#65288;&#19968;&#33324;&#65295;&#35069;&#36896;&#21407;&#20385;&#12394;&#12375;&#65289;20240105.xlsx" TargetMode="External"/><Relationship Id="rId1" Type="http://schemas.openxmlformats.org/officeDocument/2006/relationships/externalLinkPath" Target="/Users/watan/Dropbox/2_HOKESUKU/11_&#12501;&#12457;&#12540;&#12510;&#12483;&#12488;/01_&#36001;&#21209;&#20581;&#24247;&#35386;&#26029;/&#36001;&#21209;&#20581;&#24247;&#35386;&#26029;&#65288;&#19968;&#33324;&#65295;&#35069;&#36896;&#21407;&#20385;&#12394;&#12375;&#65289;202401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４月"/>
      <sheetName val="５月"/>
      <sheetName val="６月"/>
      <sheetName val="７月"/>
      <sheetName val="８月"/>
      <sheetName val="９月"/>
      <sheetName val="上半期計"/>
      <sheetName val="１０月"/>
      <sheetName val="１１月"/>
      <sheetName val="１２月"/>
      <sheetName val="１月"/>
      <sheetName val="２月"/>
      <sheetName val="３月"/>
      <sheetName val="下半期計"/>
      <sheetName val="給与合計"/>
      <sheetName val="夏季賞与"/>
      <sheetName val="年末賞与"/>
      <sheetName val="賞与合計"/>
      <sheetName val="総合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４月"/>
      <sheetName val="５月"/>
      <sheetName val="６月"/>
      <sheetName val="７月"/>
      <sheetName val="８月"/>
      <sheetName val="９月"/>
      <sheetName val="上半期計"/>
      <sheetName val="１０月"/>
      <sheetName val="１１月"/>
      <sheetName val="１２月"/>
      <sheetName val="１月"/>
      <sheetName val="２月"/>
      <sheetName val="３月"/>
      <sheetName val="下半期計"/>
      <sheetName val="給与合計"/>
      <sheetName val="夏季賞与"/>
      <sheetName val="年末賞与"/>
      <sheetName val="賞与合計"/>
      <sheetName val="総合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結果通知"/>
      <sheetName val="決算書"/>
      <sheetName val="BS"/>
      <sheetName val="現預金"/>
      <sheetName val="PL"/>
      <sheetName val="PLロジックツリー"/>
      <sheetName val="CF"/>
      <sheetName val="エクセルで返信する分⇒"/>
      <sheetName val="決算書 (2)"/>
      <sheetName val="保険提案補助シートについて"/>
      <sheetName val="親族内承継"/>
      <sheetName val="親族外承継"/>
      <sheetName val="事業清算"/>
      <sheetName val="福利厚生・役員退職金"/>
    </sheetNames>
    <sheetDataSet>
      <sheetData sheetId="0" refreshError="1"/>
      <sheetData sheetId="1" refreshError="1">
        <row r="11">
          <cell r="C11" t="str">
            <v>健康体</v>
          </cell>
        </row>
      </sheetData>
      <sheetData sheetId="2">
        <row r="5">
          <cell r="C5">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E9FF7-AC82-4044-8704-4A21A6F839E2}">
  <dimension ref="A1:AT10"/>
  <sheetViews>
    <sheetView workbookViewId="0">
      <selection activeCell="AD5" sqref="AD5:AF5"/>
    </sheetView>
  </sheetViews>
  <sheetFormatPr defaultColWidth="2.75" defaultRowHeight="18.75" x14ac:dyDescent="0.4"/>
  <cols>
    <col min="1" max="1" width="2.75" style="343"/>
    <col min="30" max="30" width="6.25" customWidth="1"/>
    <col min="31" max="31" width="5.625" customWidth="1"/>
    <col min="32" max="32" width="4" customWidth="1"/>
  </cols>
  <sheetData>
    <row r="1" spans="1:46" x14ac:dyDescent="0.4">
      <c r="A1" s="342"/>
      <c r="B1" s="354" t="s">
        <v>193</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row>
    <row r="2" spans="1:46" x14ac:dyDescent="0.4">
      <c r="A2" s="31">
        <v>1</v>
      </c>
      <c r="B2" s="352" t="s">
        <v>195</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v>0</v>
      </c>
      <c r="AE2" s="352"/>
      <c r="AF2" s="352"/>
      <c r="AG2" t="s">
        <v>199</v>
      </c>
    </row>
    <row r="3" spans="1:46" x14ac:dyDescent="0.4">
      <c r="A3" s="31">
        <v>2</v>
      </c>
      <c r="B3" s="352" t="s">
        <v>201</v>
      </c>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f>決算書入力!G40</f>
        <v>0</v>
      </c>
      <c r="AE3" s="352"/>
      <c r="AF3" s="352"/>
      <c r="AG3" t="s">
        <v>198</v>
      </c>
    </row>
    <row r="4" spans="1:46" x14ac:dyDescent="0.4">
      <c r="A4" s="31">
        <v>3</v>
      </c>
      <c r="B4" s="352" t="s">
        <v>202</v>
      </c>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f>決算書入力!L24-決算書入力!H24</f>
        <v>0</v>
      </c>
      <c r="AE4" s="352"/>
      <c r="AF4" s="352"/>
      <c r="AG4" t="s">
        <v>198</v>
      </c>
    </row>
    <row r="5" spans="1:46" x14ac:dyDescent="0.4">
      <c r="A5" s="31">
        <v>4</v>
      </c>
      <c r="B5" s="352" t="s">
        <v>203</v>
      </c>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3"/>
      <c r="AE5" s="353"/>
      <c r="AF5" s="353"/>
      <c r="AG5" t="s">
        <v>194</v>
      </c>
    </row>
    <row r="6" spans="1:46" x14ac:dyDescent="0.4">
      <c r="A6" s="31">
        <v>5</v>
      </c>
      <c r="B6" s="352" t="s">
        <v>204</v>
      </c>
      <c r="C6" s="352"/>
      <c r="D6" s="352"/>
      <c r="E6" s="352"/>
      <c r="F6" s="352"/>
      <c r="G6" s="352"/>
      <c r="H6" s="352"/>
      <c r="I6" s="352"/>
      <c r="J6" s="352"/>
      <c r="K6" s="352"/>
      <c r="L6" s="352"/>
      <c r="M6" s="352"/>
      <c r="N6" s="352"/>
      <c r="O6" s="352"/>
      <c r="P6" s="352"/>
      <c r="Q6" s="352"/>
      <c r="R6" s="352"/>
      <c r="S6" s="352"/>
      <c r="T6" s="352"/>
      <c r="U6" s="352"/>
      <c r="V6" s="352"/>
      <c r="W6" s="352"/>
      <c r="X6" s="352"/>
      <c r="Y6" s="352"/>
      <c r="Z6" s="352"/>
      <c r="AA6" s="352"/>
      <c r="AB6" s="352"/>
      <c r="AC6" s="352"/>
      <c r="AD6" s="353"/>
      <c r="AE6" s="353"/>
      <c r="AF6" s="353"/>
      <c r="AG6" t="s">
        <v>200</v>
      </c>
    </row>
    <row r="7" spans="1:46" x14ac:dyDescent="0.4">
      <c r="A7" s="31">
        <v>6</v>
      </c>
      <c r="B7" s="352" t="s">
        <v>196</v>
      </c>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3"/>
      <c r="AE7" s="353"/>
      <c r="AF7" s="353"/>
      <c r="AG7" t="s">
        <v>200</v>
      </c>
    </row>
    <row r="8" spans="1:46" x14ac:dyDescent="0.4">
      <c r="A8" s="31">
        <v>7</v>
      </c>
      <c r="B8" s="352" t="s">
        <v>197</v>
      </c>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3"/>
      <c r="AE8" s="353"/>
      <c r="AF8" s="353"/>
      <c r="AG8" t="s">
        <v>200</v>
      </c>
    </row>
    <row r="10" spans="1:46" x14ac:dyDescent="0.4">
      <c r="AT10" s="344"/>
    </row>
  </sheetData>
  <sheetProtection sheet="1" selectLockedCells="1"/>
  <mergeCells count="16">
    <mergeCell ref="B1:AC1"/>
    <mergeCell ref="AD1:AF1"/>
    <mergeCell ref="B2:AC2"/>
    <mergeCell ref="AD2:AF2"/>
    <mergeCell ref="B3:AC3"/>
    <mergeCell ref="AD3:AF3"/>
    <mergeCell ref="B7:AC7"/>
    <mergeCell ref="AD7:AF7"/>
    <mergeCell ref="B8:AC8"/>
    <mergeCell ref="AD8:AF8"/>
    <mergeCell ref="B4:AC4"/>
    <mergeCell ref="AD4:AF4"/>
    <mergeCell ref="B5:AC5"/>
    <mergeCell ref="AD5:AF5"/>
    <mergeCell ref="B6:AC6"/>
    <mergeCell ref="AD6:AF6"/>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30</xdr:col>
                    <xdr:colOff>19050</xdr:colOff>
                    <xdr:row>3</xdr:row>
                    <xdr:rowOff>200025</xdr:rowOff>
                  </from>
                  <to>
                    <xdr:col>30</xdr:col>
                    <xdr:colOff>209550</xdr:colOff>
                    <xdr:row>5</xdr:row>
                    <xdr:rowOff>38100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30</xdr:col>
                    <xdr:colOff>19050</xdr:colOff>
                    <xdr:row>4</xdr:row>
                    <xdr:rowOff>200025</xdr:rowOff>
                  </from>
                  <to>
                    <xdr:col>30</xdr:col>
                    <xdr:colOff>209550</xdr:colOff>
                    <xdr:row>6</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30</xdr:col>
                    <xdr:colOff>19050</xdr:colOff>
                    <xdr:row>5</xdr:row>
                    <xdr:rowOff>200025</xdr:rowOff>
                  </from>
                  <to>
                    <xdr:col>30</xdr:col>
                    <xdr:colOff>209550</xdr:colOff>
                    <xdr:row>7</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30</xdr:col>
                    <xdr:colOff>19050</xdr:colOff>
                    <xdr:row>6</xdr:row>
                    <xdr:rowOff>200025</xdr:rowOff>
                  </from>
                  <to>
                    <xdr:col>30</xdr:col>
                    <xdr:colOff>209550</xdr:colOff>
                    <xdr:row>8</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30</xdr:col>
                    <xdr:colOff>19050</xdr:colOff>
                    <xdr:row>4</xdr:row>
                    <xdr:rowOff>200025</xdr:rowOff>
                  </from>
                  <to>
                    <xdr:col>30</xdr:col>
                    <xdr:colOff>209550</xdr:colOff>
                    <xdr:row>6</xdr:row>
                    <xdr:rowOff>38100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30</xdr:col>
                    <xdr:colOff>19050</xdr:colOff>
                    <xdr:row>5</xdr:row>
                    <xdr:rowOff>200025</xdr:rowOff>
                  </from>
                  <to>
                    <xdr:col>30</xdr:col>
                    <xdr:colOff>209550</xdr:colOff>
                    <xdr:row>7</xdr:row>
                    <xdr:rowOff>38100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30</xdr:col>
                    <xdr:colOff>19050</xdr:colOff>
                    <xdr:row>6</xdr:row>
                    <xdr:rowOff>200025</xdr:rowOff>
                  </from>
                  <to>
                    <xdr:col>30</xdr:col>
                    <xdr:colOff>209550</xdr:colOff>
                    <xdr:row>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B48DA-8125-440E-89A5-A0D372D70EB1}">
  <sheetPr>
    <tabColor theme="5" tint="0.59999389629810485"/>
  </sheetPr>
  <dimension ref="A1:IU74"/>
  <sheetViews>
    <sheetView tabSelected="1" view="pageBreakPreview" zoomScale="76" zoomScaleNormal="76" zoomScaleSheetLayoutView="76" workbookViewId="0">
      <selection activeCell="K24" sqref="K24"/>
    </sheetView>
  </sheetViews>
  <sheetFormatPr defaultRowHeight="23.65" customHeight="1" x14ac:dyDescent="0.4"/>
  <cols>
    <col min="1" max="1" width="21.875" style="43" bestFit="1" customWidth="1"/>
    <col min="2" max="4" width="9.125" style="41" customWidth="1"/>
    <col min="5" max="5" width="22.875" style="43" bestFit="1" customWidth="1"/>
    <col min="6" max="8" width="9.125" style="41" customWidth="1"/>
    <col min="9" max="9" width="2.375" style="40" customWidth="1"/>
    <col min="10" max="10" width="27.5" style="42" customWidth="1"/>
    <col min="11" max="12" width="9.125" style="40" customWidth="1"/>
    <col min="13" max="13" width="9.125" style="41" customWidth="1"/>
    <col min="14" max="14" width="2.375" style="40" customWidth="1"/>
    <col min="15" max="15" width="5" style="40" customWidth="1"/>
    <col min="16" max="16" width="15.125" style="40" customWidth="1"/>
    <col min="17" max="18" width="9.125" style="40" customWidth="1"/>
    <col min="19" max="19" width="9.125" style="41" customWidth="1"/>
    <col min="20" max="20" width="10.875" style="40" hidden="1" customWidth="1"/>
    <col min="21" max="21" width="18.375" style="39" hidden="1" customWidth="1"/>
    <col min="22" max="22" width="15.125" style="39" hidden="1" customWidth="1"/>
    <col min="23" max="31" width="15.125" style="39" customWidth="1"/>
    <col min="32" max="260" width="9" style="39"/>
    <col min="261" max="261" width="18" style="39" customWidth="1"/>
    <col min="262" max="262" width="10.875" style="39" customWidth="1"/>
    <col min="263" max="263" width="10.875" style="39" bestFit="1" customWidth="1"/>
    <col min="264" max="264" width="18" style="39" customWidth="1"/>
    <col min="265" max="266" width="10.875" style="39" customWidth="1"/>
    <col min="267" max="267" width="9" style="39"/>
    <col min="268" max="268" width="22.125" style="39" bestFit="1" customWidth="1"/>
    <col min="269" max="270" width="10.875" style="39" customWidth="1"/>
    <col min="271" max="271" width="8.125" style="39" customWidth="1"/>
    <col min="272" max="272" width="15.125" style="39" customWidth="1"/>
    <col min="273" max="274" width="10.875" style="39" customWidth="1"/>
    <col min="275" max="287" width="15.125" style="39" customWidth="1"/>
    <col min="288" max="516" width="9" style="39"/>
    <col min="517" max="517" width="18" style="39" customWidth="1"/>
    <col min="518" max="518" width="10.875" style="39" customWidth="1"/>
    <col min="519" max="519" width="10.875" style="39" bestFit="1" customWidth="1"/>
    <col min="520" max="520" width="18" style="39" customWidth="1"/>
    <col min="521" max="522" width="10.875" style="39" customWidth="1"/>
    <col min="523" max="523" width="9" style="39"/>
    <col min="524" max="524" width="22.125" style="39" bestFit="1" customWidth="1"/>
    <col min="525" max="526" width="10.875" style="39" customWidth="1"/>
    <col min="527" max="527" width="8.125" style="39" customWidth="1"/>
    <col min="528" max="528" width="15.125" style="39" customWidth="1"/>
    <col min="529" max="530" width="10.875" style="39" customWidth="1"/>
    <col min="531" max="543" width="15.125" style="39" customWidth="1"/>
    <col min="544" max="772" width="9" style="39"/>
    <col min="773" max="773" width="18" style="39" customWidth="1"/>
    <col min="774" max="774" width="10.875" style="39" customWidth="1"/>
    <col min="775" max="775" width="10.875" style="39" bestFit="1" customWidth="1"/>
    <col min="776" max="776" width="18" style="39" customWidth="1"/>
    <col min="777" max="778" width="10.875" style="39" customWidth="1"/>
    <col min="779" max="779" width="9" style="39"/>
    <col min="780" max="780" width="22.125" style="39" bestFit="1" customWidth="1"/>
    <col min="781" max="782" width="10.875" style="39" customWidth="1"/>
    <col min="783" max="783" width="8.125" style="39" customWidth="1"/>
    <col min="784" max="784" width="15.125" style="39" customWidth="1"/>
    <col min="785" max="786" width="10.875" style="39" customWidth="1"/>
    <col min="787" max="799" width="15.125" style="39" customWidth="1"/>
    <col min="800" max="1028" width="9" style="39"/>
    <col min="1029" max="1029" width="18" style="39" customWidth="1"/>
    <col min="1030" max="1030" width="10.875" style="39" customWidth="1"/>
    <col min="1031" max="1031" width="10.875" style="39" bestFit="1" customWidth="1"/>
    <col min="1032" max="1032" width="18" style="39" customWidth="1"/>
    <col min="1033" max="1034" width="10.875" style="39" customWidth="1"/>
    <col min="1035" max="1035" width="9" style="39"/>
    <col min="1036" max="1036" width="22.125" style="39" bestFit="1" customWidth="1"/>
    <col min="1037" max="1038" width="10.875" style="39" customWidth="1"/>
    <col min="1039" max="1039" width="8.125" style="39" customWidth="1"/>
    <col min="1040" max="1040" width="15.125" style="39" customWidth="1"/>
    <col min="1041" max="1042" width="10.875" style="39" customWidth="1"/>
    <col min="1043" max="1055" width="15.125" style="39" customWidth="1"/>
    <col min="1056" max="1284" width="9" style="39"/>
    <col min="1285" max="1285" width="18" style="39" customWidth="1"/>
    <col min="1286" max="1286" width="10.875" style="39" customWidth="1"/>
    <col min="1287" max="1287" width="10.875" style="39" bestFit="1" customWidth="1"/>
    <col min="1288" max="1288" width="18" style="39" customWidth="1"/>
    <col min="1289" max="1290" width="10.875" style="39" customWidth="1"/>
    <col min="1291" max="1291" width="9" style="39"/>
    <col min="1292" max="1292" width="22.125" style="39" bestFit="1" customWidth="1"/>
    <col min="1293" max="1294" width="10.875" style="39" customWidth="1"/>
    <col min="1295" max="1295" width="8.125" style="39" customWidth="1"/>
    <col min="1296" max="1296" width="15.125" style="39" customWidth="1"/>
    <col min="1297" max="1298" width="10.875" style="39" customWidth="1"/>
    <col min="1299" max="1311" width="15.125" style="39" customWidth="1"/>
    <col min="1312" max="1540" width="9" style="39"/>
    <col min="1541" max="1541" width="18" style="39" customWidth="1"/>
    <col min="1542" max="1542" width="10.875" style="39" customWidth="1"/>
    <col min="1543" max="1543" width="10.875" style="39" bestFit="1" customWidth="1"/>
    <col min="1544" max="1544" width="18" style="39" customWidth="1"/>
    <col min="1545" max="1546" width="10.875" style="39" customWidth="1"/>
    <col min="1547" max="1547" width="9" style="39"/>
    <col min="1548" max="1548" width="22.125" style="39" bestFit="1" customWidth="1"/>
    <col min="1549" max="1550" width="10.875" style="39" customWidth="1"/>
    <col min="1551" max="1551" width="8.125" style="39" customWidth="1"/>
    <col min="1552" max="1552" width="15.125" style="39" customWidth="1"/>
    <col min="1553" max="1554" width="10.875" style="39" customWidth="1"/>
    <col min="1555" max="1567" width="15.125" style="39" customWidth="1"/>
    <col min="1568" max="1796" width="9" style="39"/>
    <col min="1797" max="1797" width="18" style="39" customWidth="1"/>
    <col min="1798" max="1798" width="10.875" style="39" customWidth="1"/>
    <col min="1799" max="1799" width="10.875" style="39" bestFit="1" customWidth="1"/>
    <col min="1800" max="1800" width="18" style="39" customWidth="1"/>
    <col min="1801" max="1802" width="10.875" style="39" customWidth="1"/>
    <col min="1803" max="1803" width="9" style="39"/>
    <col min="1804" max="1804" width="22.125" style="39" bestFit="1" customWidth="1"/>
    <col min="1805" max="1806" width="10.875" style="39" customWidth="1"/>
    <col min="1807" max="1807" width="8.125" style="39" customWidth="1"/>
    <col min="1808" max="1808" width="15.125" style="39" customWidth="1"/>
    <col min="1809" max="1810" width="10.875" style="39" customWidth="1"/>
    <col min="1811" max="1823" width="15.125" style="39" customWidth="1"/>
    <col min="1824" max="2052" width="9" style="39"/>
    <col min="2053" max="2053" width="18" style="39" customWidth="1"/>
    <col min="2054" max="2054" width="10.875" style="39" customWidth="1"/>
    <col min="2055" max="2055" width="10.875" style="39" bestFit="1" customWidth="1"/>
    <col min="2056" max="2056" width="18" style="39" customWidth="1"/>
    <col min="2057" max="2058" width="10.875" style="39" customWidth="1"/>
    <col min="2059" max="2059" width="9" style="39"/>
    <col min="2060" max="2060" width="22.125" style="39" bestFit="1" customWidth="1"/>
    <col min="2061" max="2062" width="10.875" style="39" customWidth="1"/>
    <col min="2063" max="2063" width="8.125" style="39" customWidth="1"/>
    <col min="2064" max="2064" width="15.125" style="39" customWidth="1"/>
    <col min="2065" max="2066" width="10.875" style="39" customWidth="1"/>
    <col min="2067" max="2079" width="15.125" style="39" customWidth="1"/>
    <col min="2080" max="2308" width="9" style="39"/>
    <col min="2309" max="2309" width="18" style="39" customWidth="1"/>
    <col min="2310" max="2310" width="10.875" style="39" customWidth="1"/>
    <col min="2311" max="2311" width="10.875" style="39" bestFit="1" customWidth="1"/>
    <col min="2312" max="2312" width="18" style="39" customWidth="1"/>
    <col min="2313" max="2314" width="10.875" style="39" customWidth="1"/>
    <col min="2315" max="2315" width="9" style="39"/>
    <col min="2316" max="2316" width="22.125" style="39" bestFit="1" customWidth="1"/>
    <col min="2317" max="2318" width="10.875" style="39" customWidth="1"/>
    <col min="2319" max="2319" width="8.125" style="39" customWidth="1"/>
    <col min="2320" max="2320" width="15.125" style="39" customWidth="1"/>
    <col min="2321" max="2322" width="10.875" style="39" customWidth="1"/>
    <col min="2323" max="2335" width="15.125" style="39" customWidth="1"/>
    <col min="2336" max="2564" width="9" style="39"/>
    <col min="2565" max="2565" width="18" style="39" customWidth="1"/>
    <col min="2566" max="2566" width="10.875" style="39" customWidth="1"/>
    <col min="2567" max="2567" width="10.875" style="39" bestFit="1" customWidth="1"/>
    <col min="2568" max="2568" width="18" style="39" customWidth="1"/>
    <col min="2569" max="2570" width="10.875" style="39" customWidth="1"/>
    <col min="2571" max="2571" width="9" style="39"/>
    <col min="2572" max="2572" width="22.125" style="39" bestFit="1" customWidth="1"/>
    <col min="2573" max="2574" width="10.875" style="39" customWidth="1"/>
    <col min="2575" max="2575" width="8.125" style="39" customWidth="1"/>
    <col min="2576" max="2576" width="15.125" style="39" customWidth="1"/>
    <col min="2577" max="2578" width="10.875" style="39" customWidth="1"/>
    <col min="2579" max="2591" width="15.125" style="39" customWidth="1"/>
    <col min="2592" max="2820" width="9" style="39"/>
    <col min="2821" max="2821" width="18" style="39" customWidth="1"/>
    <col min="2822" max="2822" width="10.875" style="39" customWidth="1"/>
    <col min="2823" max="2823" width="10.875" style="39" bestFit="1" customWidth="1"/>
    <col min="2824" max="2824" width="18" style="39" customWidth="1"/>
    <col min="2825" max="2826" width="10.875" style="39" customWidth="1"/>
    <col min="2827" max="2827" width="9" style="39"/>
    <col min="2828" max="2828" width="22.125" style="39" bestFit="1" customWidth="1"/>
    <col min="2829" max="2830" width="10.875" style="39" customWidth="1"/>
    <col min="2831" max="2831" width="8.125" style="39" customWidth="1"/>
    <col min="2832" max="2832" width="15.125" style="39" customWidth="1"/>
    <col min="2833" max="2834" width="10.875" style="39" customWidth="1"/>
    <col min="2835" max="2847" width="15.125" style="39" customWidth="1"/>
    <col min="2848" max="3076" width="9" style="39"/>
    <col min="3077" max="3077" width="18" style="39" customWidth="1"/>
    <col min="3078" max="3078" width="10.875" style="39" customWidth="1"/>
    <col min="3079" max="3079" width="10.875" style="39" bestFit="1" customWidth="1"/>
    <col min="3080" max="3080" width="18" style="39" customWidth="1"/>
    <col min="3081" max="3082" width="10.875" style="39" customWidth="1"/>
    <col min="3083" max="3083" width="9" style="39"/>
    <col min="3084" max="3084" width="22.125" style="39" bestFit="1" customWidth="1"/>
    <col min="3085" max="3086" width="10.875" style="39" customWidth="1"/>
    <col min="3087" max="3087" width="8.125" style="39" customWidth="1"/>
    <col min="3088" max="3088" width="15.125" style="39" customWidth="1"/>
    <col min="3089" max="3090" width="10.875" style="39" customWidth="1"/>
    <col min="3091" max="3103" width="15.125" style="39" customWidth="1"/>
    <col min="3104" max="3332" width="9" style="39"/>
    <col min="3333" max="3333" width="18" style="39" customWidth="1"/>
    <col min="3334" max="3334" width="10.875" style="39" customWidth="1"/>
    <col min="3335" max="3335" width="10.875" style="39" bestFit="1" customWidth="1"/>
    <col min="3336" max="3336" width="18" style="39" customWidth="1"/>
    <col min="3337" max="3338" width="10.875" style="39" customWidth="1"/>
    <col min="3339" max="3339" width="9" style="39"/>
    <col min="3340" max="3340" width="22.125" style="39" bestFit="1" customWidth="1"/>
    <col min="3341" max="3342" width="10.875" style="39" customWidth="1"/>
    <col min="3343" max="3343" width="8.125" style="39" customWidth="1"/>
    <col min="3344" max="3344" width="15.125" style="39" customWidth="1"/>
    <col min="3345" max="3346" width="10.875" style="39" customWidth="1"/>
    <col min="3347" max="3359" width="15.125" style="39" customWidth="1"/>
    <col min="3360" max="3588" width="9" style="39"/>
    <col min="3589" max="3589" width="18" style="39" customWidth="1"/>
    <col min="3590" max="3590" width="10.875" style="39" customWidth="1"/>
    <col min="3591" max="3591" width="10.875" style="39" bestFit="1" customWidth="1"/>
    <col min="3592" max="3592" width="18" style="39" customWidth="1"/>
    <col min="3593" max="3594" width="10.875" style="39" customWidth="1"/>
    <col min="3595" max="3595" width="9" style="39"/>
    <col min="3596" max="3596" width="22.125" style="39" bestFit="1" customWidth="1"/>
    <col min="3597" max="3598" width="10.875" style="39" customWidth="1"/>
    <col min="3599" max="3599" width="8.125" style="39" customWidth="1"/>
    <col min="3600" max="3600" width="15.125" style="39" customWidth="1"/>
    <col min="3601" max="3602" width="10.875" style="39" customWidth="1"/>
    <col min="3603" max="3615" width="15.125" style="39" customWidth="1"/>
    <col min="3616" max="3844" width="9" style="39"/>
    <col min="3845" max="3845" width="18" style="39" customWidth="1"/>
    <col min="3846" max="3846" width="10.875" style="39" customWidth="1"/>
    <col min="3847" max="3847" width="10.875" style="39" bestFit="1" customWidth="1"/>
    <col min="3848" max="3848" width="18" style="39" customWidth="1"/>
    <col min="3849" max="3850" width="10.875" style="39" customWidth="1"/>
    <col min="3851" max="3851" width="9" style="39"/>
    <col min="3852" max="3852" width="22.125" style="39" bestFit="1" customWidth="1"/>
    <col min="3853" max="3854" width="10.875" style="39" customWidth="1"/>
    <col min="3855" max="3855" width="8.125" style="39" customWidth="1"/>
    <col min="3856" max="3856" width="15.125" style="39" customWidth="1"/>
    <col min="3857" max="3858" width="10.875" style="39" customWidth="1"/>
    <col min="3859" max="3871" width="15.125" style="39" customWidth="1"/>
    <col min="3872" max="4100" width="9" style="39"/>
    <col min="4101" max="4101" width="18" style="39" customWidth="1"/>
    <col min="4102" max="4102" width="10.875" style="39" customWidth="1"/>
    <col min="4103" max="4103" width="10.875" style="39" bestFit="1" customWidth="1"/>
    <col min="4104" max="4104" width="18" style="39" customWidth="1"/>
    <col min="4105" max="4106" width="10.875" style="39" customWidth="1"/>
    <col min="4107" max="4107" width="9" style="39"/>
    <col min="4108" max="4108" width="22.125" style="39" bestFit="1" customWidth="1"/>
    <col min="4109" max="4110" width="10.875" style="39" customWidth="1"/>
    <col min="4111" max="4111" width="8.125" style="39" customWidth="1"/>
    <col min="4112" max="4112" width="15.125" style="39" customWidth="1"/>
    <col min="4113" max="4114" width="10.875" style="39" customWidth="1"/>
    <col min="4115" max="4127" width="15.125" style="39" customWidth="1"/>
    <col min="4128" max="4356" width="9" style="39"/>
    <col min="4357" max="4357" width="18" style="39" customWidth="1"/>
    <col min="4358" max="4358" width="10.875" style="39" customWidth="1"/>
    <col min="4359" max="4359" width="10.875" style="39" bestFit="1" customWidth="1"/>
    <col min="4360" max="4360" width="18" style="39" customWidth="1"/>
    <col min="4361" max="4362" width="10.875" style="39" customWidth="1"/>
    <col min="4363" max="4363" width="9" style="39"/>
    <col min="4364" max="4364" width="22.125" style="39" bestFit="1" customWidth="1"/>
    <col min="4365" max="4366" width="10.875" style="39" customWidth="1"/>
    <col min="4367" max="4367" width="8.125" style="39" customWidth="1"/>
    <col min="4368" max="4368" width="15.125" style="39" customWidth="1"/>
    <col min="4369" max="4370" width="10.875" style="39" customWidth="1"/>
    <col min="4371" max="4383" width="15.125" style="39" customWidth="1"/>
    <col min="4384" max="4612" width="9" style="39"/>
    <col min="4613" max="4613" width="18" style="39" customWidth="1"/>
    <col min="4614" max="4614" width="10.875" style="39" customWidth="1"/>
    <col min="4615" max="4615" width="10.875" style="39" bestFit="1" customWidth="1"/>
    <col min="4616" max="4616" width="18" style="39" customWidth="1"/>
    <col min="4617" max="4618" width="10.875" style="39" customWidth="1"/>
    <col min="4619" max="4619" width="9" style="39"/>
    <col min="4620" max="4620" width="22.125" style="39" bestFit="1" customWidth="1"/>
    <col min="4621" max="4622" width="10.875" style="39" customWidth="1"/>
    <col min="4623" max="4623" width="8.125" style="39" customWidth="1"/>
    <col min="4624" max="4624" width="15.125" style="39" customWidth="1"/>
    <col min="4625" max="4626" width="10.875" style="39" customWidth="1"/>
    <col min="4627" max="4639" width="15.125" style="39" customWidth="1"/>
    <col min="4640" max="4868" width="9" style="39"/>
    <col min="4869" max="4869" width="18" style="39" customWidth="1"/>
    <col min="4870" max="4870" width="10.875" style="39" customWidth="1"/>
    <col min="4871" max="4871" width="10.875" style="39" bestFit="1" customWidth="1"/>
    <col min="4872" max="4872" width="18" style="39" customWidth="1"/>
    <col min="4873" max="4874" width="10.875" style="39" customWidth="1"/>
    <col min="4875" max="4875" width="9" style="39"/>
    <col min="4876" max="4876" width="22.125" style="39" bestFit="1" customWidth="1"/>
    <col min="4877" max="4878" width="10.875" style="39" customWidth="1"/>
    <col min="4879" max="4879" width="8.125" style="39" customWidth="1"/>
    <col min="4880" max="4880" width="15.125" style="39" customWidth="1"/>
    <col min="4881" max="4882" width="10.875" style="39" customWidth="1"/>
    <col min="4883" max="4895" width="15.125" style="39" customWidth="1"/>
    <col min="4896" max="5124" width="9" style="39"/>
    <col min="5125" max="5125" width="18" style="39" customWidth="1"/>
    <col min="5126" max="5126" width="10.875" style="39" customWidth="1"/>
    <col min="5127" max="5127" width="10.875" style="39" bestFit="1" customWidth="1"/>
    <col min="5128" max="5128" width="18" style="39" customWidth="1"/>
    <col min="5129" max="5130" width="10.875" style="39" customWidth="1"/>
    <col min="5131" max="5131" width="9" style="39"/>
    <col min="5132" max="5132" width="22.125" style="39" bestFit="1" customWidth="1"/>
    <col min="5133" max="5134" width="10.875" style="39" customWidth="1"/>
    <col min="5135" max="5135" width="8.125" style="39" customWidth="1"/>
    <col min="5136" max="5136" width="15.125" style="39" customWidth="1"/>
    <col min="5137" max="5138" width="10.875" style="39" customWidth="1"/>
    <col min="5139" max="5151" width="15.125" style="39" customWidth="1"/>
    <col min="5152" max="5380" width="9" style="39"/>
    <col min="5381" max="5381" width="18" style="39" customWidth="1"/>
    <col min="5382" max="5382" width="10.875" style="39" customWidth="1"/>
    <col min="5383" max="5383" width="10.875" style="39" bestFit="1" customWidth="1"/>
    <col min="5384" max="5384" width="18" style="39" customWidth="1"/>
    <col min="5385" max="5386" width="10.875" style="39" customWidth="1"/>
    <col min="5387" max="5387" width="9" style="39"/>
    <col min="5388" max="5388" width="22.125" style="39" bestFit="1" customWidth="1"/>
    <col min="5389" max="5390" width="10.875" style="39" customWidth="1"/>
    <col min="5391" max="5391" width="8.125" style="39" customWidth="1"/>
    <col min="5392" max="5392" width="15.125" style="39" customWidth="1"/>
    <col min="5393" max="5394" width="10.875" style="39" customWidth="1"/>
    <col min="5395" max="5407" width="15.125" style="39" customWidth="1"/>
    <col min="5408" max="5636" width="9" style="39"/>
    <col min="5637" max="5637" width="18" style="39" customWidth="1"/>
    <col min="5638" max="5638" width="10.875" style="39" customWidth="1"/>
    <col min="5639" max="5639" width="10.875" style="39" bestFit="1" customWidth="1"/>
    <col min="5640" max="5640" width="18" style="39" customWidth="1"/>
    <col min="5641" max="5642" width="10.875" style="39" customWidth="1"/>
    <col min="5643" max="5643" width="9" style="39"/>
    <col min="5644" max="5644" width="22.125" style="39" bestFit="1" customWidth="1"/>
    <col min="5645" max="5646" width="10.875" style="39" customWidth="1"/>
    <col min="5647" max="5647" width="8.125" style="39" customWidth="1"/>
    <col min="5648" max="5648" width="15.125" style="39" customWidth="1"/>
    <col min="5649" max="5650" width="10.875" style="39" customWidth="1"/>
    <col min="5651" max="5663" width="15.125" style="39" customWidth="1"/>
    <col min="5664" max="5892" width="9" style="39"/>
    <col min="5893" max="5893" width="18" style="39" customWidth="1"/>
    <col min="5894" max="5894" width="10.875" style="39" customWidth="1"/>
    <col min="5895" max="5895" width="10.875" style="39" bestFit="1" customWidth="1"/>
    <col min="5896" max="5896" width="18" style="39" customWidth="1"/>
    <col min="5897" max="5898" width="10.875" style="39" customWidth="1"/>
    <col min="5899" max="5899" width="9" style="39"/>
    <col min="5900" max="5900" width="22.125" style="39" bestFit="1" customWidth="1"/>
    <col min="5901" max="5902" width="10.875" style="39" customWidth="1"/>
    <col min="5903" max="5903" width="8.125" style="39" customWidth="1"/>
    <col min="5904" max="5904" width="15.125" style="39" customWidth="1"/>
    <col min="5905" max="5906" width="10.875" style="39" customWidth="1"/>
    <col min="5907" max="5919" width="15.125" style="39" customWidth="1"/>
    <col min="5920" max="6148" width="9" style="39"/>
    <col min="6149" max="6149" width="18" style="39" customWidth="1"/>
    <col min="6150" max="6150" width="10.875" style="39" customWidth="1"/>
    <col min="6151" max="6151" width="10.875" style="39" bestFit="1" customWidth="1"/>
    <col min="6152" max="6152" width="18" style="39" customWidth="1"/>
    <col min="6153" max="6154" width="10.875" style="39" customWidth="1"/>
    <col min="6155" max="6155" width="9" style="39"/>
    <col min="6156" max="6156" width="22.125" style="39" bestFit="1" customWidth="1"/>
    <col min="6157" max="6158" width="10.875" style="39" customWidth="1"/>
    <col min="6159" max="6159" width="8.125" style="39" customWidth="1"/>
    <col min="6160" max="6160" width="15.125" style="39" customWidth="1"/>
    <col min="6161" max="6162" width="10.875" style="39" customWidth="1"/>
    <col min="6163" max="6175" width="15.125" style="39" customWidth="1"/>
    <col min="6176" max="6404" width="9" style="39"/>
    <col min="6405" max="6405" width="18" style="39" customWidth="1"/>
    <col min="6406" max="6406" width="10.875" style="39" customWidth="1"/>
    <col min="6407" max="6407" width="10.875" style="39" bestFit="1" customWidth="1"/>
    <col min="6408" max="6408" width="18" style="39" customWidth="1"/>
    <col min="6409" max="6410" width="10.875" style="39" customWidth="1"/>
    <col min="6411" max="6411" width="9" style="39"/>
    <col min="6412" max="6412" width="22.125" style="39" bestFit="1" customWidth="1"/>
    <col min="6413" max="6414" width="10.875" style="39" customWidth="1"/>
    <col min="6415" max="6415" width="8.125" style="39" customWidth="1"/>
    <col min="6416" max="6416" width="15.125" style="39" customWidth="1"/>
    <col min="6417" max="6418" width="10.875" style="39" customWidth="1"/>
    <col min="6419" max="6431" width="15.125" style="39" customWidth="1"/>
    <col min="6432" max="6660" width="9" style="39"/>
    <col min="6661" max="6661" width="18" style="39" customWidth="1"/>
    <col min="6662" max="6662" width="10.875" style="39" customWidth="1"/>
    <col min="6663" max="6663" width="10.875" style="39" bestFit="1" customWidth="1"/>
    <col min="6664" max="6664" width="18" style="39" customWidth="1"/>
    <col min="6665" max="6666" width="10.875" style="39" customWidth="1"/>
    <col min="6667" max="6667" width="9" style="39"/>
    <col min="6668" max="6668" width="22.125" style="39" bestFit="1" customWidth="1"/>
    <col min="6669" max="6670" width="10.875" style="39" customWidth="1"/>
    <col min="6671" max="6671" width="8.125" style="39" customWidth="1"/>
    <col min="6672" max="6672" width="15.125" style="39" customWidth="1"/>
    <col min="6673" max="6674" width="10.875" style="39" customWidth="1"/>
    <col min="6675" max="6687" width="15.125" style="39" customWidth="1"/>
    <col min="6688" max="6916" width="9" style="39"/>
    <col min="6917" max="6917" width="18" style="39" customWidth="1"/>
    <col min="6918" max="6918" width="10.875" style="39" customWidth="1"/>
    <col min="6919" max="6919" width="10.875" style="39" bestFit="1" customWidth="1"/>
    <col min="6920" max="6920" width="18" style="39" customWidth="1"/>
    <col min="6921" max="6922" width="10.875" style="39" customWidth="1"/>
    <col min="6923" max="6923" width="9" style="39"/>
    <col min="6924" max="6924" width="22.125" style="39" bestFit="1" customWidth="1"/>
    <col min="6925" max="6926" width="10.875" style="39" customWidth="1"/>
    <col min="6927" max="6927" width="8.125" style="39" customWidth="1"/>
    <col min="6928" max="6928" width="15.125" style="39" customWidth="1"/>
    <col min="6929" max="6930" width="10.875" style="39" customWidth="1"/>
    <col min="6931" max="6943" width="15.125" style="39" customWidth="1"/>
    <col min="6944" max="7172" width="9" style="39"/>
    <col min="7173" max="7173" width="18" style="39" customWidth="1"/>
    <col min="7174" max="7174" width="10.875" style="39" customWidth="1"/>
    <col min="7175" max="7175" width="10.875" style="39" bestFit="1" customWidth="1"/>
    <col min="7176" max="7176" width="18" style="39" customWidth="1"/>
    <col min="7177" max="7178" width="10.875" style="39" customWidth="1"/>
    <col min="7179" max="7179" width="9" style="39"/>
    <col min="7180" max="7180" width="22.125" style="39" bestFit="1" customWidth="1"/>
    <col min="7181" max="7182" width="10.875" style="39" customWidth="1"/>
    <col min="7183" max="7183" width="8.125" style="39" customWidth="1"/>
    <col min="7184" max="7184" width="15.125" style="39" customWidth="1"/>
    <col min="7185" max="7186" width="10.875" style="39" customWidth="1"/>
    <col min="7187" max="7199" width="15.125" style="39" customWidth="1"/>
    <col min="7200" max="7428" width="9" style="39"/>
    <col min="7429" max="7429" width="18" style="39" customWidth="1"/>
    <col min="7430" max="7430" width="10.875" style="39" customWidth="1"/>
    <col min="7431" max="7431" width="10.875" style="39" bestFit="1" customWidth="1"/>
    <col min="7432" max="7432" width="18" style="39" customWidth="1"/>
    <col min="7433" max="7434" width="10.875" style="39" customWidth="1"/>
    <col min="7435" max="7435" width="9" style="39"/>
    <col min="7436" max="7436" width="22.125" style="39" bestFit="1" customWidth="1"/>
    <col min="7437" max="7438" width="10.875" style="39" customWidth="1"/>
    <col min="7439" max="7439" width="8.125" style="39" customWidth="1"/>
    <col min="7440" max="7440" width="15.125" style="39" customWidth="1"/>
    <col min="7441" max="7442" width="10.875" style="39" customWidth="1"/>
    <col min="7443" max="7455" width="15.125" style="39" customWidth="1"/>
    <col min="7456" max="7684" width="9" style="39"/>
    <col min="7685" max="7685" width="18" style="39" customWidth="1"/>
    <col min="7686" max="7686" width="10.875" style="39" customWidth="1"/>
    <col min="7687" max="7687" width="10.875" style="39" bestFit="1" customWidth="1"/>
    <col min="7688" max="7688" width="18" style="39" customWidth="1"/>
    <col min="7689" max="7690" width="10.875" style="39" customWidth="1"/>
    <col min="7691" max="7691" width="9" style="39"/>
    <col min="7692" max="7692" width="22.125" style="39" bestFit="1" customWidth="1"/>
    <col min="7693" max="7694" width="10.875" style="39" customWidth="1"/>
    <col min="7695" max="7695" width="8.125" style="39" customWidth="1"/>
    <col min="7696" max="7696" width="15.125" style="39" customWidth="1"/>
    <col min="7697" max="7698" width="10.875" style="39" customWidth="1"/>
    <col min="7699" max="7711" width="15.125" style="39" customWidth="1"/>
    <col min="7712" max="7940" width="9" style="39"/>
    <col min="7941" max="7941" width="18" style="39" customWidth="1"/>
    <col min="7942" max="7942" width="10.875" style="39" customWidth="1"/>
    <col min="7943" max="7943" width="10.875" style="39" bestFit="1" customWidth="1"/>
    <col min="7944" max="7944" width="18" style="39" customWidth="1"/>
    <col min="7945" max="7946" width="10.875" style="39" customWidth="1"/>
    <col min="7947" max="7947" width="9" style="39"/>
    <col min="7948" max="7948" width="22.125" style="39" bestFit="1" customWidth="1"/>
    <col min="7949" max="7950" width="10.875" style="39" customWidth="1"/>
    <col min="7951" max="7951" width="8.125" style="39" customWidth="1"/>
    <col min="7952" max="7952" width="15.125" style="39" customWidth="1"/>
    <col min="7953" max="7954" width="10.875" style="39" customWidth="1"/>
    <col min="7955" max="7967" width="15.125" style="39" customWidth="1"/>
    <col min="7968" max="8196" width="9" style="39"/>
    <col min="8197" max="8197" width="18" style="39" customWidth="1"/>
    <col min="8198" max="8198" width="10.875" style="39" customWidth="1"/>
    <col min="8199" max="8199" width="10.875" style="39" bestFit="1" customWidth="1"/>
    <col min="8200" max="8200" width="18" style="39" customWidth="1"/>
    <col min="8201" max="8202" width="10.875" style="39" customWidth="1"/>
    <col min="8203" max="8203" width="9" style="39"/>
    <col min="8204" max="8204" width="22.125" style="39" bestFit="1" customWidth="1"/>
    <col min="8205" max="8206" width="10.875" style="39" customWidth="1"/>
    <col min="8207" max="8207" width="8.125" style="39" customWidth="1"/>
    <col min="8208" max="8208" width="15.125" style="39" customWidth="1"/>
    <col min="8209" max="8210" width="10.875" style="39" customWidth="1"/>
    <col min="8211" max="8223" width="15.125" style="39" customWidth="1"/>
    <col min="8224" max="8452" width="9" style="39"/>
    <col min="8453" max="8453" width="18" style="39" customWidth="1"/>
    <col min="8454" max="8454" width="10.875" style="39" customWidth="1"/>
    <col min="8455" max="8455" width="10.875" style="39" bestFit="1" customWidth="1"/>
    <col min="8456" max="8456" width="18" style="39" customWidth="1"/>
    <col min="8457" max="8458" width="10.875" style="39" customWidth="1"/>
    <col min="8459" max="8459" width="9" style="39"/>
    <col min="8460" max="8460" width="22.125" style="39" bestFit="1" customWidth="1"/>
    <col min="8461" max="8462" width="10.875" style="39" customWidth="1"/>
    <col min="8463" max="8463" width="8.125" style="39" customWidth="1"/>
    <col min="8464" max="8464" width="15.125" style="39" customWidth="1"/>
    <col min="8465" max="8466" width="10.875" style="39" customWidth="1"/>
    <col min="8467" max="8479" width="15.125" style="39" customWidth="1"/>
    <col min="8480" max="8708" width="9" style="39"/>
    <col min="8709" max="8709" width="18" style="39" customWidth="1"/>
    <col min="8710" max="8710" width="10.875" style="39" customWidth="1"/>
    <col min="8711" max="8711" width="10.875" style="39" bestFit="1" customWidth="1"/>
    <col min="8712" max="8712" width="18" style="39" customWidth="1"/>
    <col min="8713" max="8714" width="10.875" style="39" customWidth="1"/>
    <col min="8715" max="8715" width="9" style="39"/>
    <col min="8716" max="8716" width="22.125" style="39" bestFit="1" customWidth="1"/>
    <col min="8717" max="8718" width="10.875" style="39" customWidth="1"/>
    <col min="8719" max="8719" width="8.125" style="39" customWidth="1"/>
    <col min="8720" max="8720" width="15.125" style="39" customWidth="1"/>
    <col min="8721" max="8722" width="10.875" style="39" customWidth="1"/>
    <col min="8723" max="8735" width="15.125" style="39" customWidth="1"/>
    <col min="8736" max="8964" width="9" style="39"/>
    <col min="8965" max="8965" width="18" style="39" customWidth="1"/>
    <col min="8966" max="8966" width="10.875" style="39" customWidth="1"/>
    <col min="8967" max="8967" width="10.875" style="39" bestFit="1" customWidth="1"/>
    <col min="8968" max="8968" width="18" style="39" customWidth="1"/>
    <col min="8969" max="8970" width="10.875" style="39" customWidth="1"/>
    <col min="8971" max="8971" width="9" style="39"/>
    <col min="8972" max="8972" width="22.125" style="39" bestFit="1" customWidth="1"/>
    <col min="8973" max="8974" width="10.875" style="39" customWidth="1"/>
    <col min="8975" max="8975" width="8.125" style="39" customWidth="1"/>
    <col min="8976" max="8976" width="15.125" style="39" customWidth="1"/>
    <col min="8977" max="8978" width="10.875" style="39" customWidth="1"/>
    <col min="8979" max="8991" width="15.125" style="39" customWidth="1"/>
    <col min="8992" max="9220" width="9" style="39"/>
    <col min="9221" max="9221" width="18" style="39" customWidth="1"/>
    <col min="9222" max="9222" width="10.875" style="39" customWidth="1"/>
    <col min="9223" max="9223" width="10.875" style="39" bestFit="1" customWidth="1"/>
    <col min="9224" max="9224" width="18" style="39" customWidth="1"/>
    <col min="9225" max="9226" width="10.875" style="39" customWidth="1"/>
    <col min="9227" max="9227" width="9" style="39"/>
    <col min="9228" max="9228" width="22.125" style="39" bestFit="1" customWidth="1"/>
    <col min="9229" max="9230" width="10.875" style="39" customWidth="1"/>
    <col min="9231" max="9231" width="8.125" style="39" customWidth="1"/>
    <col min="9232" max="9232" width="15.125" style="39" customWidth="1"/>
    <col min="9233" max="9234" width="10.875" style="39" customWidth="1"/>
    <col min="9235" max="9247" width="15.125" style="39" customWidth="1"/>
    <col min="9248" max="9476" width="9" style="39"/>
    <col min="9477" max="9477" width="18" style="39" customWidth="1"/>
    <col min="9478" max="9478" width="10.875" style="39" customWidth="1"/>
    <col min="9479" max="9479" width="10.875" style="39" bestFit="1" customWidth="1"/>
    <col min="9480" max="9480" width="18" style="39" customWidth="1"/>
    <col min="9481" max="9482" width="10.875" style="39" customWidth="1"/>
    <col min="9483" max="9483" width="9" style="39"/>
    <col min="9484" max="9484" width="22.125" style="39" bestFit="1" customWidth="1"/>
    <col min="9485" max="9486" width="10.875" style="39" customWidth="1"/>
    <col min="9487" max="9487" width="8.125" style="39" customWidth="1"/>
    <col min="9488" max="9488" width="15.125" style="39" customWidth="1"/>
    <col min="9489" max="9490" width="10.875" style="39" customWidth="1"/>
    <col min="9491" max="9503" width="15.125" style="39" customWidth="1"/>
    <col min="9504" max="9732" width="9" style="39"/>
    <col min="9733" max="9733" width="18" style="39" customWidth="1"/>
    <col min="9734" max="9734" width="10.875" style="39" customWidth="1"/>
    <col min="9735" max="9735" width="10.875" style="39" bestFit="1" customWidth="1"/>
    <col min="9736" max="9736" width="18" style="39" customWidth="1"/>
    <col min="9737" max="9738" width="10.875" style="39" customWidth="1"/>
    <col min="9739" max="9739" width="9" style="39"/>
    <col min="9740" max="9740" width="22.125" style="39" bestFit="1" customWidth="1"/>
    <col min="9741" max="9742" width="10.875" style="39" customWidth="1"/>
    <col min="9743" max="9743" width="8.125" style="39" customWidth="1"/>
    <col min="9744" max="9744" width="15.125" style="39" customWidth="1"/>
    <col min="9745" max="9746" width="10.875" style="39" customWidth="1"/>
    <col min="9747" max="9759" width="15.125" style="39" customWidth="1"/>
    <col min="9760" max="9988" width="9" style="39"/>
    <col min="9989" max="9989" width="18" style="39" customWidth="1"/>
    <col min="9990" max="9990" width="10.875" style="39" customWidth="1"/>
    <col min="9991" max="9991" width="10.875" style="39" bestFit="1" customWidth="1"/>
    <col min="9992" max="9992" width="18" style="39" customWidth="1"/>
    <col min="9993" max="9994" width="10.875" style="39" customWidth="1"/>
    <col min="9995" max="9995" width="9" style="39"/>
    <col min="9996" max="9996" width="22.125" style="39" bestFit="1" customWidth="1"/>
    <col min="9997" max="9998" width="10.875" style="39" customWidth="1"/>
    <col min="9999" max="9999" width="8.125" style="39" customWidth="1"/>
    <col min="10000" max="10000" width="15.125" style="39" customWidth="1"/>
    <col min="10001" max="10002" width="10.875" style="39" customWidth="1"/>
    <col min="10003" max="10015" width="15.125" style="39" customWidth="1"/>
    <col min="10016" max="10244" width="9" style="39"/>
    <col min="10245" max="10245" width="18" style="39" customWidth="1"/>
    <col min="10246" max="10246" width="10.875" style="39" customWidth="1"/>
    <col min="10247" max="10247" width="10.875" style="39" bestFit="1" customWidth="1"/>
    <col min="10248" max="10248" width="18" style="39" customWidth="1"/>
    <col min="10249" max="10250" width="10.875" style="39" customWidth="1"/>
    <col min="10251" max="10251" width="9" style="39"/>
    <col min="10252" max="10252" width="22.125" style="39" bestFit="1" customWidth="1"/>
    <col min="10253" max="10254" width="10.875" style="39" customWidth="1"/>
    <col min="10255" max="10255" width="8.125" style="39" customWidth="1"/>
    <col min="10256" max="10256" width="15.125" style="39" customWidth="1"/>
    <col min="10257" max="10258" width="10.875" style="39" customWidth="1"/>
    <col min="10259" max="10271" width="15.125" style="39" customWidth="1"/>
    <col min="10272" max="10500" width="9" style="39"/>
    <col min="10501" max="10501" width="18" style="39" customWidth="1"/>
    <col min="10502" max="10502" width="10.875" style="39" customWidth="1"/>
    <col min="10503" max="10503" width="10.875" style="39" bestFit="1" customWidth="1"/>
    <col min="10504" max="10504" width="18" style="39" customWidth="1"/>
    <col min="10505" max="10506" width="10.875" style="39" customWidth="1"/>
    <col min="10507" max="10507" width="9" style="39"/>
    <col min="10508" max="10508" width="22.125" style="39" bestFit="1" customWidth="1"/>
    <col min="10509" max="10510" width="10.875" style="39" customWidth="1"/>
    <col min="10511" max="10511" width="8.125" style="39" customWidth="1"/>
    <col min="10512" max="10512" width="15.125" style="39" customWidth="1"/>
    <col min="10513" max="10514" width="10.875" style="39" customWidth="1"/>
    <col min="10515" max="10527" width="15.125" style="39" customWidth="1"/>
    <col min="10528" max="10756" width="9" style="39"/>
    <col min="10757" max="10757" width="18" style="39" customWidth="1"/>
    <col min="10758" max="10758" width="10.875" style="39" customWidth="1"/>
    <col min="10759" max="10759" width="10.875" style="39" bestFit="1" customWidth="1"/>
    <col min="10760" max="10760" width="18" style="39" customWidth="1"/>
    <col min="10761" max="10762" width="10.875" style="39" customWidth="1"/>
    <col min="10763" max="10763" width="9" style="39"/>
    <col min="10764" max="10764" width="22.125" style="39" bestFit="1" customWidth="1"/>
    <col min="10765" max="10766" width="10.875" style="39" customWidth="1"/>
    <col min="10767" max="10767" width="8.125" style="39" customWidth="1"/>
    <col min="10768" max="10768" width="15.125" style="39" customWidth="1"/>
    <col min="10769" max="10770" width="10.875" style="39" customWidth="1"/>
    <col min="10771" max="10783" width="15.125" style="39" customWidth="1"/>
    <col min="10784" max="11012" width="9" style="39"/>
    <col min="11013" max="11013" width="18" style="39" customWidth="1"/>
    <col min="11014" max="11014" width="10.875" style="39" customWidth="1"/>
    <col min="11015" max="11015" width="10.875" style="39" bestFit="1" customWidth="1"/>
    <col min="11016" max="11016" width="18" style="39" customWidth="1"/>
    <col min="11017" max="11018" width="10.875" style="39" customWidth="1"/>
    <col min="11019" max="11019" width="9" style="39"/>
    <col min="11020" max="11020" width="22.125" style="39" bestFit="1" customWidth="1"/>
    <col min="11021" max="11022" width="10.875" style="39" customWidth="1"/>
    <col min="11023" max="11023" width="8.125" style="39" customWidth="1"/>
    <col min="11024" max="11024" width="15.125" style="39" customWidth="1"/>
    <col min="11025" max="11026" width="10.875" style="39" customWidth="1"/>
    <col min="11027" max="11039" width="15.125" style="39" customWidth="1"/>
    <col min="11040" max="11268" width="9" style="39"/>
    <col min="11269" max="11269" width="18" style="39" customWidth="1"/>
    <col min="11270" max="11270" width="10.875" style="39" customWidth="1"/>
    <col min="11271" max="11271" width="10.875" style="39" bestFit="1" customWidth="1"/>
    <col min="11272" max="11272" width="18" style="39" customWidth="1"/>
    <col min="11273" max="11274" width="10.875" style="39" customWidth="1"/>
    <col min="11275" max="11275" width="9" style="39"/>
    <col min="11276" max="11276" width="22.125" style="39" bestFit="1" customWidth="1"/>
    <col min="11277" max="11278" width="10.875" style="39" customWidth="1"/>
    <col min="11279" max="11279" width="8.125" style="39" customWidth="1"/>
    <col min="11280" max="11280" width="15.125" style="39" customWidth="1"/>
    <col min="11281" max="11282" width="10.875" style="39" customWidth="1"/>
    <col min="11283" max="11295" width="15.125" style="39" customWidth="1"/>
    <col min="11296" max="11524" width="9" style="39"/>
    <col min="11525" max="11525" width="18" style="39" customWidth="1"/>
    <col min="11526" max="11526" width="10.875" style="39" customWidth="1"/>
    <col min="11527" max="11527" width="10.875" style="39" bestFit="1" customWidth="1"/>
    <col min="11528" max="11528" width="18" style="39" customWidth="1"/>
    <col min="11529" max="11530" width="10.875" style="39" customWidth="1"/>
    <col min="11531" max="11531" width="9" style="39"/>
    <col min="11532" max="11532" width="22.125" style="39" bestFit="1" customWidth="1"/>
    <col min="11533" max="11534" width="10.875" style="39" customWidth="1"/>
    <col min="11535" max="11535" width="8.125" style="39" customWidth="1"/>
    <col min="11536" max="11536" width="15.125" style="39" customWidth="1"/>
    <col min="11537" max="11538" width="10.875" style="39" customWidth="1"/>
    <col min="11539" max="11551" width="15.125" style="39" customWidth="1"/>
    <col min="11552" max="11780" width="9" style="39"/>
    <col min="11781" max="11781" width="18" style="39" customWidth="1"/>
    <col min="11782" max="11782" width="10.875" style="39" customWidth="1"/>
    <col min="11783" max="11783" width="10.875" style="39" bestFit="1" customWidth="1"/>
    <col min="11784" max="11784" width="18" style="39" customWidth="1"/>
    <col min="11785" max="11786" width="10.875" style="39" customWidth="1"/>
    <col min="11787" max="11787" width="9" style="39"/>
    <col min="11788" max="11788" width="22.125" style="39" bestFit="1" customWidth="1"/>
    <col min="11789" max="11790" width="10.875" style="39" customWidth="1"/>
    <col min="11791" max="11791" width="8.125" style="39" customWidth="1"/>
    <col min="11792" max="11792" width="15.125" style="39" customWidth="1"/>
    <col min="11793" max="11794" width="10.875" style="39" customWidth="1"/>
    <col min="11795" max="11807" width="15.125" style="39" customWidth="1"/>
    <col min="11808" max="12036" width="9" style="39"/>
    <col min="12037" max="12037" width="18" style="39" customWidth="1"/>
    <col min="12038" max="12038" width="10.875" style="39" customWidth="1"/>
    <col min="12039" max="12039" width="10.875" style="39" bestFit="1" customWidth="1"/>
    <col min="12040" max="12040" width="18" style="39" customWidth="1"/>
    <col min="12041" max="12042" width="10.875" style="39" customWidth="1"/>
    <col min="12043" max="12043" width="9" style="39"/>
    <col min="12044" max="12044" width="22.125" style="39" bestFit="1" customWidth="1"/>
    <col min="12045" max="12046" width="10.875" style="39" customWidth="1"/>
    <col min="12047" max="12047" width="8.125" style="39" customWidth="1"/>
    <col min="12048" max="12048" width="15.125" style="39" customWidth="1"/>
    <col min="12049" max="12050" width="10.875" style="39" customWidth="1"/>
    <col min="12051" max="12063" width="15.125" style="39" customWidth="1"/>
    <col min="12064" max="12292" width="9" style="39"/>
    <col min="12293" max="12293" width="18" style="39" customWidth="1"/>
    <col min="12294" max="12294" width="10.875" style="39" customWidth="1"/>
    <col min="12295" max="12295" width="10.875" style="39" bestFit="1" customWidth="1"/>
    <col min="12296" max="12296" width="18" style="39" customWidth="1"/>
    <col min="12297" max="12298" width="10.875" style="39" customWidth="1"/>
    <col min="12299" max="12299" width="9" style="39"/>
    <col min="12300" max="12300" width="22.125" style="39" bestFit="1" customWidth="1"/>
    <col min="12301" max="12302" width="10.875" style="39" customWidth="1"/>
    <col min="12303" max="12303" width="8.125" style="39" customWidth="1"/>
    <col min="12304" max="12304" width="15.125" style="39" customWidth="1"/>
    <col min="12305" max="12306" width="10.875" style="39" customWidth="1"/>
    <col min="12307" max="12319" width="15.125" style="39" customWidth="1"/>
    <col min="12320" max="12548" width="9" style="39"/>
    <col min="12549" max="12549" width="18" style="39" customWidth="1"/>
    <col min="12550" max="12550" width="10.875" style="39" customWidth="1"/>
    <col min="12551" max="12551" width="10.875" style="39" bestFit="1" customWidth="1"/>
    <col min="12552" max="12552" width="18" style="39" customWidth="1"/>
    <col min="12553" max="12554" width="10.875" style="39" customWidth="1"/>
    <col min="12555" max="12555" width="9" style="39"/>
    <col min="12556" max="12556" width="22.125" style="39" bestFit="1" customWidth="1"/>
    <col min="12557" max="12558" width="10.875" style="39" customWidth="1"/>
    <col min="12559" max="12559" width="8.125" style="39" customWidth="1"/>
    <col min="12560" max="12560" width="15.125" style="39" customWidth="1"/>
    <col min="12561" max="12562" width="10.875" style="39" customWidth="1"/>
    <col min="12563" max="12575" width="15.125" style="39" customWidth="1"/>
    <col min="12576" max="12804" width="9" style="39"/>
    <col min="12805" max="12805" width="18" style="39" customWidth="1"/>
    <col min="12806" max="12806" width="10.875" style="39" customWidth="1"/>
    <col min="12807" max="12807" width="10.875" style="39" bestFit="1" customWidth="1"/>
    <col min="12808" max="12808" width="18" style="39" customWidth="1"/>
    <col min="12809" max="12810" width="10.875" style="39" customWidth="1"/>
    <col min="12811" max="12811" width="9" style="39"/>
    <col min="12812" max="12812" width="22.125" style="39" bestFit="1" customWidth="1"/>
    <col min="12813" max="12814" width="10.875" style="39" customWidth="1"/>
    <col min="12815" max="12815" width="8.125" style="39" customWidth="1"/>
    <col min="12816" max="12816" width="15.125" style="39" customWidth="1"/>
    <col min="12817" max="12818" width="10.875" style="39" customWidth="1"/>
    <col min="12819" max="12831" width="15.125" style="39" customWidth="1"/>
    <col min="12832" max="13060" width="9" style="39"/>
    <col min="13061" max="13061" width="18" style="39" customWidth="1"/>
    <col min="13062" max="13062" width="10.875" style="39" customWidth="1"/>
    <col min="13063" max="13063" width="10.875" style="39" bestFit="1" customWidth="1"/>
    <col min="13064" max="13064" width="18" style="39" customWidth="1"/>
    <col min="13065" max="13066" width="10.875" style="39" customWidth="1"/>
    <col min="13067" max="13067" width="9" style="39"/>
    <col min="13068" max="13068" width="22.125" style="39" bestFit="1" customWidth="1"/>
    <col min="13069" max="13070" width="10.875" style="39" customWidth="1"/>
    <col min="13071" max="13071" width="8.125" style="39" customWidth="1"/>
    <col min="13072" max="13072" width="15.125" style="39" customWidth="1"/>
    <col min="13073" max="13074" width="10.875" style="39" customWidth="1"/>
    <col min="13075" max="13087" width="15.125" style="39" customWidth="1"/>
    <col min="13088" max="13316" width="9" style="39"/>
    <col min="13317" max="13317" width="18" style="39" customWidth="1"/>
    <col min="13318" max="13318" width="10.875" style="39" customWidth="1"/>
    <col min="13319" max="13319" width="10.875" style="39" bestFit="1" customWidth="1"/>
    <col min="13320" max="13320" width="18" style="39" customWidth="1"/>
    <col min="13321" max="13322" width="10.875" style="39" customWidth="1"/>
    <col min="13323" max="13323" width="9" style="39"/>
    <col min="13324" max="13324" width="22.125" style="39" bestFit="1" customWidth="1"/>
    <col min="13325" max="13326" width="10.875" style="39" customWidth="1"/>
    <col min="13327" max="13327" width="8.125" style="39" customWidth="1"/>
    <col min="13328" max="13328" width="15.125" style="39" customWidth="1"/>
    <col min="13329" max="13330" width="10.875" style="39" customWidth="1"/>
    <col min="13331" max="13343" width="15.125" style="39" customWidth="1"/>
    <col min="13344" max="13572" width="9" style="39"/>
    <col min="13573" max="13573" width="18" style="39" customWidth="1"/>
    <col min="13574" max="13574" width="10.875" style="39" customWidth="1"/>
    <col min="13575" max="13575" width="10.875" style="39" bestFit="1" customWidth="1"/>
    <col min="13576" max="13576" width="18" style="39" customWidth="1"/>
    <col min="13577" max="13578" width="10.875" style="39" customWidth="1"/>
    <col min="13579" max="13579" width="9" style="39"/>
    <col min="13580" max="13580" width="22.125" style="39" bestFit="1" customWidth="1"/>
    <col min="13581" max="13582" width="10.875" style="39" customWidth="1"/>
    <col min="13583" max="13583" width="8.125" style="39" customWidth="1"/>
    <col min="13584" max="13584" width="15.125" style="39" customWidth="1"/>
    <col min="13585" max="13586" width="10.875" style="39" customWidth="1"/>
    <col min="13587" max="13599" width="15.125" style="39" customWidth="1"/>
    <col min="13600" max="13828" width="9" style="39"/>
    <col min="13829" max="13829" width="18" style="39" customWidth="1"/>
    <col min="13830" max="13830" width="10.875" style="39" customWidth="1"/>
    <col min="13831" max="13831" width="10.875" style="39" bestFit="1" customWidth="1"/>
    <col min="13832" max="13832" width="18" style="39" customWidth="1"/>
    <col min="13833" max="13834" width="10.875" style="39" customWidth="1"/>
    <col min="13835" max="13835" width="9" style="39"/>
    <col min="13836" max="13836" width="22.125" style="39" bestFit="1" customWidth="1"/>
    <col min="13837" max="13838" width="10.875" style="39" customWidth="1"/>
    <col min="13839" max="13839" width="8.125" style="39" customWidth="1"/>
    <col min="13840" max="13840" width="15.125" style="39" customWidth="1"/>
    <col min="13841" max="13842" width="10.875" style="39" customWidth="1"/>
    <col min="13843" max="13855" width="15.125" style="39" customWidth="1"/>
    <col min="13856" max="14084" width="9" style="39"/>
    <col min="14085" max="14085" width="18" style="39" customWidth="1"/>
    <col min="14086" max="14086" width="10.875" style="39" customWidth="1"/>
    <col min="14087" max="14087" width="10.875" style="39" bestFit="1" customWidth="1"/>
    <col min="14088" max="14088" width="18" style="39" customWidth="1"/>
    <col min="14089" max="14090" width="10.875" style="39" customWidth="1"/>
    <col min="14091" max="14091" width="9" style="39"/>
    <col min="14092" max="14092" width="22.125" style="39" bestFit="1" customWidth="1"/>
    <col min="14093" max="14094" width="10.875" style="39" customWidth="1"/>
    <col min="14095" max="14095" width="8.125" style="39" customWidth="1"/>
    <col min="14096" max="14096" width="15.125" style="39" customWidth="1"/>
    <col min="14097" max="14098" width="10.875" style="39" customWidth="1"/>
    <col min="14099" max="14111" width="15.125" style="39" customWidth="1"/>
    <col min="14112" max="14340" width="9" style="39"/>
    <col min="14341" max="14341" width="18" style="39" customWidth="1"/>
    <col min="14342" max="14342" width="10.875" style="39" customWidth="1"/>
    <col min="14343" max="14343" width="10.875" style="39" bestFit="1" customWidth="1"/>
    <col min="14344" max="14344" width="18" style="39" customWidth="1"/>
    <col min="14345" max="14346" width="10.875" style="39" customWidth="1"/>
    <col min="14347" max="14347" width="9" style="39"/>
    <col min="14348" max="14348" width="22.125" style="39" bestFit="1" customWidth="1"/>
    <col min="14349" max="14350" width="10.875" style="39" customWidth="1"/>
    <col min="14351" max="14351" width="8.125" style="39" customWidth="1"/>
    <col min="14352" max="14352" width="15.125" style="39" customWidth="1"/>
    <col min="14353" max="14354" width="10.875" style="39" customWidth="1"/>
    <col min="14355" max="14367" width="15.125" style="39" customWidth="1"/>
    <col min="14368" max="14596" width="9" style="39"/>
    <col min="14597" max="14597" width="18" style="39" customWidth="1"/>
    <col min="14598" max="14598" width="10.875" style="39" customWidth="1"/>
    <col min="14599" max="14599" width="10.875" style="39" bestFit="1" customWidth="1"/>
    <col min="14600" max="14600" width="18" style="39" customWidth="1"/>
    <col min="14601" max="14602" width="10.875" style="39" customWidth="1"/>
    <col min="14603" max="14603" width="9" style="39"/>
    <col min="14604" max="14604" width="22.125" style="39" bestFit="1" customWidth="1"/>
    <col min="14605" max="14606" width="10.875" style="39" customWidth="1"/>
    <col min="14607" max="14607" width="8.125" style="39" customWidth="1"/>
    <col min="14608" max="14608" width="15.125" style="39" customWidth="1"/>
    <col min="14609" max="14610" width="10.875" style="39" customWidth="1"/>
    <col min="14611" max="14623" width="15.125" style="39" customWidth="1"/>
    <col min="14624" max="14852" width="9" style="39"/>
    <col min="14853" max="14853" width="18" style="39" customWidth="1"/>
    <col min="14854" max="14854" width="10.875" style="39" customWidth="1"/>
    <col min="14855" max="14855" width="10.875" style="39" bestFit="1" customWidth="1"/>
    <col min="14856" max="14856" width="18" style="39" customWidth="1"/>
    <col min="14857" max="14858" width="10.875" style="39" customWidth="1"/>
    <col min="14859" max="14859" width="9" style="39"/>
    <col min="14860" max="14860" width="22.125" style="39" bestFit="1" customWidth="1"/>
    <col min="14861" max="14862" width="10.875" style="39" customWidth="1"/>
    <col min="14863" max="14863" width="8.125" style="39" customWidth="1"/>
    <col min="14864" max="14864" width="15.125" style="39" customWidth="1"/>
    <col min="14865" max="14866" width="10.875" style="39" customWidth="1"/>
    <col min="14867" max="14879" width="15.125" style="39" customWidth="1"/>
    <col min="14880" max="15108" width="9" style="39"/>
    <col min="15109" max="15109" width="18" style="39" customWidth="1"/>
    <col min="15110" max="15110" width="10.875" style="39" customWidth="1"/>
    <col min="15111" max="15111" width="10.875" style="39" bestFit="1" customWidth="1"/>
    <col min="15112" max="15112" width="18" style="39" customWidth="1"/>
    <col min="15113" max="15114" width="10.875" style="39" customWidth="1"/>
    <col min="15115" max="15115" width="9" style="39"/>
    <col min="15116" max="15116" width="22.125" style="39" bestFit="1" customWidth="1"/>
    <col min="15117" max="15118" width="10.875" style="39" customWidth="1"/>
    <col min="15119" max="15119" width="8.125" style="39" customWidth="1"/>
    <col min="15120" max="15120" width="15.125" style="39" customWidth="1"/>
    <col min="15121" max="15122" width="10.875" style="39" customWidth="1"/>
    <col min="15123" max="15135" width="15.125" style="39" customWidth="1"/>
    <col min="15136" max="15364" width="9" style="39"/>
    <col min="15365" max="15365" width="18" style="39" customWidth="1"/>
    <col min="15366" max="15366" width="10.875" style="39" customWidth="1"/>
    <col min="15367" max="15367" width="10.875" style="39" bestFit="1" customWidth="1"/>
    <col min="15368" max="15368" width="18" style="39" customWidth="1"/>
    <col min="15369" max="15370" width="10.875" style="39" customWidth="1"/>
    <col min="15371" max="15371" width="9" style="39"/>
    <col min="15372" max="15372" width="22.125" style="39" bestFit="1" customWidth="1"/>
    <col min="15373" max="15374" width="10.875" style="39" customWidth="1"/>
    <col min="15375" max="15375" width="8.125" style="39" customWidth="1"/>
    <col min="15376" max="15376" width="15.125" style="39" customWidth="1"/>
    <col min="15377" max="15378" width="10.875" style="39" customWidth="1"/>
    <col min="15379" max="15391" width="15.125" style="39" customWidth="1"/>
    <col min="15392" max="15620" width="9" style="39"/>
    <col min="15621" max="15621" width="18" style="39" customWidth="1"/>
    <col min="15622" max="15622" width="10.875" style="39" customWidth="1"/>
    <col min="15623" max="15623" width="10.875" style="39" bestFit="1" customWidth="1"/>
    <col min="15624" max="15624" width="18" style="39" customWidth="1"/>
    <col min="15625" max="15626" width="10.875" style="39" customWidth="1"/>
    <col min="15627" max="15627" width="9" style="39"/>
    <col min="15628" max="15628" width="22.125" style="39" bestFit="1" customWidth="1"/>
    <col min="15629" max="15630" width="10.875" style="39" customWidth="1"/>
    <col min="15631" max="15631" width="8.125" style="39" customWidth="1"/>
    <col min="15632" max="15632" width="15.125" style="39" customWidth="1"/>
    <col min="15633" max="15634" width="10.875" style="39" customWidth="1"/>
    <col min="15635" max="15647" width="15.125" style="39" customWidth="1"/>
    <col min="15648" max="15876" width="9" style="39"/>
    <col min="15877" max="15877" width="18" style="39" customWidth="1"/>
    <col min="15878" max="15878" width="10.875" style="39" customWidth="1"/>
    <col min="15879" max="15879" width="10.875" style="39" bestFit="1" customWidth="1"/>
    <col min="15880" max="15880" width="18" style="39" customWidth="1"/>
    <col min="15881" max="15882" width="10.875" style="39" customWidth="1"/>
    <col min="15883" max="15883" width="9" style="39"/>
    <col min="15884" max="15884" width="22.125" style="39" bestFit="1" customWidth="1"/>
    <col min="15885" max="15886" width="10.875" style="39" customWidth="1"/>
    <col min="15887" max="15887" width="8.125" style="39" customWidth="1"/>
    <col min="15888" max="15888" width="15.125" style="39" customWidth="1"/>
    <col min="15889" max="15890" width="10.875" style="39" customWidth="1"/>
    <col min="15891" max="15903" width="15.125" style="39" customWidth="1"/>
    <col min="15904" max="16132" width="9" style="39"/>
    <col min="16133" max="16133" width="18" style="39" customWidth="1"/>
    <col min="16134" max="16134" width="10.875" style="39" customWidth="1"/>
    <col min="16135" max="16135" width="10.875" style="39" bestFit="1" customWidth="1"/>
    <col min="16136" max="16136" width="18" style="39" customWidth="1"/>
    <col min="16137" max="16138" width="10.875" style="39" customWidth="1"/>
    <col min="16139" max="16139" width="9" style="39"/>
    <col min="16140" max="16140" width="22.125" style="39" bestFit="1" customWidth="1"/>
    <col min="16141" max="16142" width="10.875" style="39" customWidth="1"/>
    <col min="16143" max="16143" width="8.125" style="39" customWidth="1"/>
    <col min="16144" max="16144" width="15.125" style="39" customWidth="1"/>
    <col min="16145" max="16146" width="10.875" style="39" customWidth="1"/>
    <col min="16147" max="16159" width="15.125" style="39" customWidth="1"/>
    <col min="16160" max="16384" width="9" style="39"/>
  </cols>
  <sheetData>
    <row r="1" spans="1:255" ht="22.5" customHeight="1" thickBot="1" x14ac:dyDescent="0.45">
      <c r="A1" s="355" t="s">
        <v>206</v>
      </c>
      <c r="B1" s="355"/>
      <c r="C1" s="355"/>
      <c r="D1" s="355"/>
      <c r="E1" s="355"/>
      <c r="F1" s="355"/>
      <c r="G1" s="355"/>
      <c r="H1" s="355"/>
      <c r="I1" s="355"/>
      <c r="J1" s="355"/>
      <c r="K1" s="355"/>
      <c r="L1" s="355"/>
      <c r="M1" s="355"/>
      <c r="N1" s="355"/>
      <c r="O1" s="355"/>
      <c r="P1" s="355"/>
      <c r="Q1" s="355"/>
      <c r="R1" s="355"/>
      <c r="S1" s="327"/>
      <c r="T1" s="326"/>
      <c r="U1" s="325"/>
      <c r="V1" s="40"/>
    </row>
    <row r="2" spans="1:255" ht="20.45" customHeight="1" thickBot="1" x14ac:dyDescent="0.45">
      <c r="A2" s="324"/>
      <c r="B2" s="321" t="s">
        <v>132</v>
      </c>
      <c r="C2" s="320" t="s">
        <v>131</v>
      </c>
      <c r="D2" s="323" t="s">
        <v>207</v>
      </c>
      <c r="E2" s="322" t="s">
        <v>172</v>
      </c>
      <c r="F2" s="321" t="s">
        <v>132</v>
      </c>
      <c r="G2" s="320" t="s">
        <v>131</v>
      </c>
      <c r="H2" s="319" t="s">
        <v>207</v>
      </c>
      <c r="I2"/>
      <c r="J2" s="318" t="s">
        <v>172</v>
      </c>
      <c r="K2" s="317" t="s">
        <v>132</v>
      </c>
      <c r="L2" s="316" t="s">
        <v>131</v>
      </c>
      <c r="M2" s="315" t="s">
        <v>207</v>
      </c>
      <c r="N2" s="312"/>
      <c r="O2" s="356" t="s">
        <v>208</v>
      </c>
      <c r="P2" s="357"/>
      <c r="Q2" s="314" t="s">
        <v>132</v>
      </c>
      <c r="R2" s="313" t="s">
        <v>131</v>
      </c>
      <c r="S2" s="122" t="s">
        <v>207</v>
      </c>
      <c r="T2" s="312"/>
      <c r="U2" s="310" t="s">
        <v>171</v>
      </c>
      <c r="V2" s="311">
        <v>4000000</v>
      </c>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c r="BT2" s="310"/>
      <c r="BU2" s="310"/>
      <c r="BV2" s="310"/>
      <c r="BW2" s="310"/>
      <c r="BX2" s="310"/>
      <c r="BY2" s="310"/>
      <c r="BZ2" s="310"/>
      <c r="CA2" s="310"/>
      <c r="CB2" s="310"/>
      <c r="CC2" s="310"/>
      <c r="CD2" s="310"/>
      <c r="CE2" s="310"/>
      <c r="CF2" s="310"/>
      <c r="CG2" s="310"/>
      <c r="CH2" s="310"/>
      <c r="CI2" s="310"/>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0"/>
      <c r="DP2" s="310"/>
      <c r="DQ2" s="310"/>
      <c r="DR2" s="310"/>
      <c r="DS2" s="310"/>
      <c r="DT2" s="310"/>
      <c r="DU2" s="310"/>
      <c r="DV2" s="310"/>
      <c r="DW2" s="310"/>
      <c r="DX2" s="310"/>
      <c r="DY2" s="310"/>
      <c r="DZ2" s="310"/>
      <c r="EA2" s="310"/>
      <c r="EB2" s="310"/>
      <c r="EC2" s="310"/>
      <c r="ED2" s="310"/>
      <c r="EE2" s="310"/>
      <c r="EF2" s="310"/>
      <c r="EG2" s="310"/>
      <c r="EH2" s="310"/>
      <c r="EI2" s="310"/>
      <c r="EJ2" s="310"/>
      <c r="EK2" s="310"/>
      <c r="EL2" s="310"/>
      <c r="EM2" s="310"/>
      <c r="EN2" s="310"/>
      <c r="EO2" s="310"/>
      <c r="EP2" s="310"/>
      <c r="EQ2" s="310"/>
      <c r="ER2" s="310"/>
      <c r="ES2" s="310"/>
      <c r="ET2" s="310"/>
      <c r="EU2" s="310"/>
      <c r="EV2" s="310"/>
      <c r="EW2" s="310"/>
      <c r="EX2" s="310"/>
      <c r="EY2" s="310"/>
      <c r="EZ2" s="310"/>
      <c r="FA2" s="310"/>
      <c r="FB2" s="310"/>
      <c r="FC2" s="310"/>
      <c r="FD2" s="310"/>
      <c r="FE2" s="310"/>
      <c r="FF2" s="310"/>
      <c r="FG2" s="310"/>
      <c r="FH2" s="310"/>
      <c r="FI2" s="310"/>
      <c r="FJ2" s="310"/>
      <c r="FK2" s="310"/>
      <c r="FL2" s="310"/>
      <c r="FM2" s="310"/>
      <c r="FN2" s="310"/>
      <c r="FO2" s="310"/>
      <c r="FP2" s="310"/>
      <c r="FQ2" s="310"/>
      <c r="FR2" s="310"/>
      <c r="FS2" s="310"/>
      <c r="FT2" s="310"/>
      <c r="FU2" s="310"/>
      <c r="FV2" s="310"/>
      <c r="FW2" s="310"/>
      <c r="FX2" s="310"/>
      <c r="FY2" s="310"/>
      <c r="FZ2" s="310"/>
      <c r="GA2" s="310"/>
      <c r="GB2" s="310"/>
      <c r="GC2" s="310"/>
      <c r="GD2" s="310"/>
      <c r="GE2" s="310"/>
      <c r="GF2" s="310"/>
      <c r="GG2" s="310"/>
      <c r="GH2" s="310"/>
      <c r="GI2" s="310"/>
      <c r="GJ2" s="310"/>
      <c r="GK2" s="310"/>
      <c r="GL2" s="310"/>
      <c r="GM2" s="310"/>
      <c r="GN2" s="310"/>
      <c r="GO2" s="310"/>
      <c r="GP2" s="310"/>
      <c r="GQ2" s="310"/>
      <c r="GR2" s="310"/>
      <c r="GS2" s="310"/>
      <c r="GT2" s="310"/>
      <c r="GU2" s="310"/>
      <c r="GV2" s="310"/>
      <c r="GW2" s="310"/>
      <c r="GX2" s="310"/>
      <c r="GY2" s="310"/>
      <c r="GZ2" s="310"/>
      <c r="HA2" s="310"/>
      <c r="HB2" s="310"/>
      <c r="HC2" s="310"/>
      <c r="HD2" s="310"/>
      <c r="HE2" s="310"/>
      <c r="HF2" s="310"/>
      <c r="HG2" s="310"/>
      <c r="HH2" s="310"/>
      <c r="HI2" s="310"/>
      <c r="HJ2" s="310"/>
      <c r="HK2" s="310"/>
      <c r="HL2" s="310"/>
      <c r="HM2" s="310"/>
      <c r="HN2" s="310"/>
      <c r="HO2" s="310"/>
      <c r="HP2" s="310"/>
      <c r="HQ2" s="310"/>
      <c r="HR2" s="310"/>
      <c r="HS2" s="310"/>
      <c r="HT2" s="310"/>
      <c r="HU2" s="310"/>
      <c r="HV2" s="310"/>
      <c r="HW2" s="310"/>
      <c r="HX2" s="310"/>
      <c r="HY2" s="310"/>
      <c r="HZ2" s="310"/>
      <c r="IA2" s="310"/>
      <c r="IB2" s="310"/>
      <c r="IC2" s="310"/>
      <c r="ID2" s="310"/>
      <c r="IE2" s="310"/>
      <c r="IF2" s="310"/>
      <c r="IG2" s="310"/>
      <c r="IH2" s="310"/>
      <c r="II2" s="310"/>
      <c r="IJ2" s="310"/>
      <c r="IK2" s="310"/>
      <c r="IL2" s="310"/>
      <c r="IM2" s="310"/>
      <c r="IN2" s="310"/>
      <c r="IO2" s="310"/>
      <c r="IP2" s="310"/>
      <c r="IQ2" s="310"/>
      <c r="IR2" s="310"/>
      <c r="IS2" s="310"/>
      <c r="IT2" s="310"/>
      <c r="IU2" s="310"/>
    </row>
    <row r="3" spans="1:255" s="50" customFormat="1" ht="23.65" customHeight="1" thickTop="1" thickBot="1" x14ac:dyDescent="0.45">
      <c r="A3" s="194" t="s">
        <v>170</v>
      </c>
      <c r="B3" s="193"/>
      <c r="C3" s="192"/>
      <c r="D3" s="191">
        <f>C3-B3</f>
        <v>0</v>
      </c>
      <c r="E3" s="309" t="s">
        <v>209</v>
      </c>
      <c r="F3" s="308"/>
      <c r="G3" s="307"/>
      <c r="H3" s="285">
        <f>G3-F3</f>
        <v>0</v>
      </c>
      <c r="I3" s="52"/>
      <c r="J3" s="306" t="s">
        <v>210</v>
      </c>
      <c r="K3" s="305"/>
      <c r="L3" s="304"/>
      <c r="M3" s="109">
        <f>L3-K3</f>
        <v>0</v>
      </c>
      <c r="N3" s="303"/>
      <c r="O3" s="358" t="s">
        <v>211</v>
      </c>
      <c r="P3" s="302" t="s">
        <v>169</v>
      </c>
      <c r="Q3" s="301"/>
      <c r="R3" s="235"/>
      <c r="S3" s="109">
        <f>R3-Q3</f>
        <v>0</v>
      </c>
      <c r="T3" s="70"/>
      <c r="U3" s="370" t="s">
        <v>168</v>
      </c>
      <c r="V3" s="371"/>
    </row>
    <row r="4" spans="1:255" s="50" customFormat="1" ht="23.65" customHeight="1" thickTop="1" x14ac:dyDescent="0.4">
      <c r="A4" s="106" t="s">
        <v>212</v>
      </c>
      <c r="B4" s="105"/>
      <c r="C4" s="104"/>
      <c r="D4" s="95">
        <f t="shared" ref="D4:D37" si="0">C4-B4</f>
        <v>0</v>
      </c>
      <c r="E4" s="199" t="s">
        <v>167</v>
      </c>
      <c r="F4" s="97"/>
      <c r="G4" s="198"/>
      <c r="H4" s="300">
        <f>G4-F4</f>
        <v>0</v>
      </c>
      <c r="I4" s="52"/>
      <c r="J4" s="299" t="s">
        <v>213</v>
      </c>
      <c r="K4" s="298"/>
      <c r="L4" s="253"/>
      <c r="M4" s="297">
        <f t="shared" ref="M4:M31" si="1">L4-K4</f>
        <v>0</v>
      </c>
      <c r="N4" s="52"/>
      <c r="O4" s="359"/>
      <c r="P4" s="102" t="s">
        <v>166</v>
      </c>
      <c r="Q4" s="101"/>
      <c r="R4" s="100"/>
      <c r="S4" s="108">
        <f t="shared" ref="S4:S32" si="2">R4-Q4</f>
        <v>0</v>
      </c>
      <c r="T4" s="70"/>
      <c r="U4" s="296">
        <f>(SUM(Q3:Q5)+Q11)/$V$2</f>
        <v>0</v>
      </c>
      <c r="V4" s="295">
        <f>(SUM(R3:R5)+R11)/$V$2</f>
        <v>0</v>
      </c>
    </row>
    <row r="5" spans="1:255" s="50" customFormat="1" ht="23.65" customHeight="1" x14ac:dyDescent="0.4">
      <c r="A5" s="84" t="s">
        <v>214</v>
      </c>
      <c r="B5" s="83">
        <f>SUM(B3:B4)</f>
        <v>0</v>
      </c>
      <c r="C5" s="82">
        <f>SUM(C3:C4)</f>
        <v>0</v>
      </c>
      <c r="D5" s="81">
        <f>C5-B5</f>
        <v>0</v>
      </c>
      <c r="E5" s="294" t="s">
        <v>165</v>
      </c>
      <c r="F5" s="293">
        <f>SUM(F3:F4)</f>
        <v>0</v>
      </c>
      <c r="G5" s="292">
        <f>SUM(G3:G4)</f>
        <v>0</v>
      </c>
      <c r="H5" s="291">
        <f>G5-F5</f>
        <v>0</v>
      </c>
      <c r="I5" s="52"/>
      <c r="J5" s="231" t="s">
        <v>215</v>
      </c>
      <c r="K5" s="230"/>
      <c r="L5" s="100"/>
      <c r="M5" s="99">
        <f t="shared" si="1"/>
        <v>0</v>
      </c>
      <c r="N5" s="52"/>
      <c r="O5" s="359"/>
      <c r="P5" s="102" t="s">
        <v>216</v>
      </c>
      <c r="Q5" s="101"/>
      <c r="R5" s="100"/>
      <c r="S5" s="99">
        <f t="shared" si="2"/>
        <v>0</v>
      </c>
      <c r="T5" s="70"/>
      <c r="U5" s="370" t="s">
        <v>164</v>
      </c>
      <c r="V5" s="371"/>
      <c r="W5" s="290"/>
    </row>
    <row r="6" spans="1:255" s="50" customFormat="1" ht="23.65" customHeight="1" thickBot="1" x14ac:dyDescent="0.45">
      <c r="A6" s="194" t="s">
        <v>217</v>
      </c>
      <c r="B6" s="289"/>
      <c r="C6" s="288"/>
      <c r="D6" s="287">
        <f>C6-B6</f>
        <v>0</v>
      </c>
      <c r="E6" s="219" t="s">
        <v>218</v>
      </c>
      <c r="F6" s="136"/>
      <c r="G6" s="286"/>
      <c r="H6" s="285">
        <f>G6-F6</f>
        <v>0</v>
      </c>
      <c r="I6" s="52"/>
      <c r="J6" s="284" t="s">
        <v>219</v>
      </c>
      <c r="K6" s="283"/>
      <c r="L6" s="282"/>
      <c r="M6" s="281">
        <f t="shared" si="1"/>
        <v>0</v>
      </c>
      <c r="N6" s="52"/>
      <c r="O6" s="359"/>
      <c r="P6" s="102" t="s">
        <v>220</v>
      </c>
      <c r="Q6" s="101"/>
      <c r="R6" s="100"/>
      <c r="S6" s="108">
        <f t="shared" si="2"/>
        <v>0</v>
      </c>
      <c r="T6" s="280" t="e">
        <f>R6/(SUM(R3:R5))</f>
        <v>#DIV/0!</v>
      </c>
      <c r="U6" s="269" t="e">
        <f>K3/U4/12/10000</f>
        <v>#DIV/0!</v>
      </c>
      <c r="V6" s="268" t="e">
        <f>L3/V4/12/10000</f>
        <v>#DIV/0!</v>
      </c>
    </row>
    <row r="7" spans="1:255" s="50" customFormat="1" ht="23.65" customHeight="1" thickTop="1" thickBot="1" x14ac:dyDescent="0.45">
      <c r="A7" s="98" t="s">
        <v>163</v>
      </c>
      <c r="B7" s="279"/>
      <c r="C7" s="96"/>
      <c r="D7" s="278">
        <f>C7-B7</f>
        <v>0</v>
      </c>
      <c r="E7" s="203" t="s">
        <v>221</v>
      </c>
      <c r="F7" s="116"/>
      <c r="G7" s="277"/>
      <c r="H7" s="201">
        <f t="shared" ref="H7:H37" si="3">G7-F7</f>
        <v>0</v>
      </c>
      <c r="I7" s="52"/>
      <c r="J7" s="258" t="s">
        <v>222</v>
      </c>
      <c r="K7" s="276">
        <f>K4+K5-K6</f>
        <v>0</v>
      </c>
      <c r="L7" s="275">
        <f>L4+L5-L6</f>
        <v>0</v>
      </c>
      <c r="M7" s="247">
        <f t="shared" si="1"/>
        <v>0</v>
      </c>
      <c r="N7" s="52"/>
      <c r="O7" s="359"/>
      <c r="P7" s="102" t="s">
        <v>223</v>
      </c>
      <c r="Q7" s="101"/>
      <c r="R7" s="100"/>
      <c r="S7" s="99">
        <f t="shared" si="2"/>
        <v>0</v>
      </c>
      <c r="T7" s="274" t="s">
        <v>162</v>
      </c>
      <c r="U7" s="370" t="s">
        <v>161</v>
      </c>
      <c r="V7" s="371"/>
    </row>
    <row r="8" spans="1:255" s="50" customFormat="1" ht="23.65" customHeight="1" thickTop="1" x14ac:dyDescent="0.4">
      <c r="A8" s="142" t="s">
        <v>224</v>
      </c>
      <c r="B8" s="141">
        <f>SUM(B6:B7)</f>
        <v>0</v>
      </c>
      <c r="C8" s="140">
        <f>SUM(C6:C7)</f>
        <v>0</v>
      </c>
      <c r="D8" s="273">
        <f>C8-B8</f>
        <v>0</v>
      </c>
      <c r="E8" s="203" t="s">
        <v>160</v>
      </c>
      <c r="F8" s="105"/>
      <c r="G8" s="202"/>
      <c r="H8" s="238">
        <f t="shared" si="3"/>
        <v>0</v>
      </c>
      <c r="I8" s="52"/>
      <c r="J8" s="272" t="s">
        <v>159</v>
      </c>
      <c r="K8" s="271">
        <f>K3-K7</f>
        <v>0</v>
      </c>
      <c r="L8" s="270">
        <f>L3-L7</f>
        <v>0</v>
      </c>
      <c r="M8" s="214">
        <f t="shared" si="1"/>
        <v>0</v>
      </c>
      <c r="N8" s="147"/>
      <c r="O8" s="359"/>
      <c r="P8" s="206" t="s">
        <v>225</v>
      </c>
      <c r="Q8" s="101"/>
      <c r="R8" s="100"/>
      <c r="S8" s="99">
        <f t="shared" si="2"/>
        <v>0</v>
      </c>
      <c r="T8" s="70"/>
      <c r="U8" s="269" t="e">
        <f>K8/U4/12/10000</f>
        <v>#DIV/0!</v>
      </c>
      <c r="V8" s="268" t="e">
        <f>L8/V4/12/10000</f>
        <v>#DIV/0!</v>
      </c>
    </row>
    <row r="9" spans="1:255" s="50" customFormat="1" ht="23.65" customHeight="1" x14ac:dyDescent="0.4">
      <c r="A9" s="84" t="s">
        <v>226</v>
      </c>
      <c r="B9" s="345">
        <v>0</v>
      </c>
      <c r="C9" s="346">
        <v>0</v>
      </c>
      <c r="D9" s="204">
        <f t="shared" si="0"/>
        <v>0</v>
      </c>
      <c r="E9" s="203" t="s">
        <v>158</v>
      </c>
      <c r="F9" s="105"/>
      <c r="G9" s="202"/>
      <c r="H9" s="201">
        <f t="shared" si="3"/>
        <v>0</v>
      </c>
      <c r="I9" s="52"/>
      <c r="J9" s="267" t="s">
        <v>227</v>
      </c>
      <c r="K9" s="266" t="e">
        <f>K8/K3</f>
        <v>#DIV/0!</v>
      </c>
      <c r="L9" s="265" t="e">
        <f>L8/L3</f>
        <v>#DIV/0!</v>
      </c>
      <c r="M9" s="264" t="e">
        <f>L9-K9</f>
        <v>#DIV/0!</v>
      </c>
      <c r="N9" s="52"/>
      <c r="O9" s="359"/>
      <c r="P9" s="102" t="s">
        <v>228</v>
      </c>
      <c r="Q9" s="101"/>
      <c r="R9" s="100"/>
      <c r="S9" s="263">
        <f t="shared" si="2"/>
        <v>0</v>
      </c>
      <c r="T9" s="70"/>
      <c r="U9" s="220"/>
      <c r="V9" s="220"/>
    </row>
    <row r="10" spans="1:255" s="50" customFormat="1" ht="23.65" customHeight="1" thickBot="1" x14ac:dyDescent="0.45">
      <c r="A10" s="262" t="s">
        <v>229</v>
      </c>
      <c r="B10" s="261">
        <f>B5+B8+B9</f>
        <v>0</v>
      </c>
      <c r="C10" s="260">
        <f>C5+C8+C9</f>
        <v>0</v>
      </c>
      <c r="D10" s="259">
        <f t="shared" si="0"/>
        <v>0</v>
      </c>
      <c r="E10" s="203" t="s">
        <v>157</v>
      </c>
      <c r="F10" s="105"/>
      <c r="G10" s="202"/>
      <c r="H10" s="201">
        <f t="shared" si="3"/>
        <v>0</v>
      </c>
      <c r="I10" s="52"/>
      <c r="J10" s="258" t="s">
        <v>230</v>
      </c>
      <c r="K10" s="257">
        <f>Q34</f>
        <v>0</v>
      </c>
      <c r="L10" s="256">
        <f>R34</f>
        <v>0</v>
      </c>
      <c r="M10" s="109">
        <f t="shared" si="1"/>
        <v>0</v>
      </c>
      <c r="N10" s="52"/>
      <c r="O10" s="359"/>
      <c r="P10" s="255" t="s">
        <v>231</v>
      </c>
      <c r="Q10" s="254"/>
      <c r="R10" s="253"/>
      <c r="S10" s="108">
        <f t="shared" si="2"/>
        <v>0</v>
      </c>
      <c r="T10" s="70"/>
      <c r="U10" s="370" t="s">
        <v>156</v>
      </c>
      <c r="V10" s="371"/>
    </row>
    <row r="11" spans="1:255" s="50" customFormat="1" ht="23.65" customHeight="1" thickTop="1" thickBot="1" x14ac:dyDescent="0.45">
      <c r="A11" s="137" t="s">
        <v>155</v>
      </c>
      <c r="B11" s="136"/>
      <c r="C11" s="153"/>
      <c r="D11" s="252">
        <f t="shared" si="0"/>
        <v>0</v>
      </c>
      <c r="E11" s="203" t="s">
        <v>154</v>
      </c>
      <c r="F11" s="105"/>
      <c r="G11" s="202"/>
      <c r="H11" s="251">
        <f t="shared" si="3"/>
        <v>0</v>
      </c>
      <c r="I11" s="52"/>
      <c r="J11" s="250" t="s">
        <v>232</v>
      </c>
      <c r="K11" s="249">
        <f>K8-K10</f>
        <v>0</v>
      </c>
      <c r="L11" s="248">
        <f>L8-L10</f>
        <v>0</v>
      </c>
      <c r="M11" s="247">
        <f>L11-K11</f>
        <v>0</v>
      </c>
      <c r="N11" s="52"/>
      <c r="O11" s="360"/>
      <c r="P11" s="246" t="s">
        <v>233</v>
      </c>
      <c r="Q11" s="245"/>
      <c r="R11" s="244"/>
      <c r="S11" s="200">
        <f t="shared" si="2"/>
        <v>0</v>
      </c>
      <c r="T11" s="70"/>
      <c r="U11" s="243" t="e">
        <f>Q7/SUM(Q3:Q6)</f>
        <v>#DIV/0!</v>
      </c>
      <c r="V11" s="242" t="e">
        <f>R7/SUM(R3:R6)</f>
        <v>#DIV/0!</v>
      </c>
    </row>
    <row r="12" spans="1:255" s="50" customFormat="1" ht="23.65" customHeight="1" thickTop="1" x14ac:dyDescent="0.4">
      <c r="A12" s="241" t="s">
        <v>234</v>
      </c>
      <c r="B12" s="240"/>
      <c r="C12" s="239"/>
      <c r="D12" s="191">
        <f>C12-B12</f>
        <v>0</v>
      </c>
      <c r="E12" s="203" t="s">
        <v>153</v>
      </c>
      <c r="F12" s="105"/>
      <c r="G12" s="202"/>
      <c r="H12" s="238">
        <f t="shared" si="3"/>
        <v>0</v>
      </c>
      <c r="I12" s="52"/>
      <c r="J12" s="237" t="s">
        <v>235</v>
      </c>
      <c r="K12" s="236"/>
      <c r="L12" s="235"/>
      <c r="M12" s="109">
        <f t="shared" si="1"/>
        <v>0</v>
      </c>
      <c r="N12" s="52"/>
      <c r="O12" s="374" t="s">
        <v>236</v>
      </c>
      <c r="P12" s="121" t="s">
        <v>237</v>
      </c>
      <c r="Q12" s="120"/>
      <c r="R12" s="119"/>
      <c r="S12" s="234">
        <f t="shared" si="2"/>
        <v>0</v>
      </c>
      <c r="T12" s="70"/>
    </row>
    <row r="13" spans="1:255" s="50" customFormat="1" ht="23.65" customHeight="1" x14ac:dyDescent="0.4">
      <c r="A13" s="84" t="s">
        <v>238</v>
      </c>
      <c r="B13" s="83">
        <f>SUM(B11:B12)</f>
        <v>0</v>
      </c>
      <c r="C13" s="82">
        <f>SUM(C11:C12)</f>
        <v>0</v>
      </c>
      <c r="D13" s="233">
        <f>C13-B13</f>
        <v>0</v>
      </c>
      <c r="E13" s="174" t="s">
        <v>152</v>
      </c>
      <c r="F13" s="168"/>
      <c r="G13" s="232"/>
      <c r="H13" s="197">
        <f t="shared" si="3"/>
        <v>0</v>
      </c>
      <c r="I13" s="52"/>
      <c r="J13" s="231" t="s">
        <v>239</v>
      </c>
      <c r="K13" s="230"/>
      <c r="L13" s="100"/>
      <c r="M13" s="108">
        <f t="shared" si="1"/>
        <v>0</v>
      </c>
      <c r="N13" s="52"/>
      <c r="O13" s="375"/>
      <c r="P13" s="102" t="s">
        <v>151</v>
      </c>
      <c r="Q13" s="101"/>
      <c r="R13" s="100"/>
      <c r="S13" s="108">
        <f t="shared" si="2"/>
        <v>0</v>
      </c>
      <c r="T13" s="70"/>
    </row>
    <row r="14" spans="1:255" s="50" customFormat="1" ht="23.65" customHeight="1" x14ac:dyDescent="0.4">
      <c r="A14" s="194" t="s">
        <v>240</v>
      </c>
      <c r="B14" s="193"/>
      <c r="C14" s="192"/>
      <c r="D14" s="152">
        <f t="shared" si="0"/>
        <v>0</v>
      </c>
      <c r="E14" s="229" t="s">
        <v>150</v>
      </c>
      <c r="F14" s="228">
        <f>SUM(F6:F13)</f>
        <v>0</v>
      </c>
      <c r="G14" s="227">
        <f>SUM(G6:G13)</f>
        <v>0</v>
      </c>
      <c r="H14" s="148">
        <f>G14-F14</f>
        <v>0</v>
      </c>
      <c r="I14" s="52"/>
      <c r="J14" s="209" t="s">
        <v>241</v>
      </c>
      <c r="K14" s="208"/>
      <c r="L14" s="130"/>
      <c r="M14" s="109">
        <f t="shared" si="1"/>
        <v>0</v>
      </c>
      <c r="N14" s="52"/>
      <c r="O14" s="375"/>
      <c r="P14" s="102" t="s">
        <v>149</v>
      </c>
      <c r="Q14" s="101"/>
      <c r="R14" s="100"/>
      <c r="S14" s="108">
        <f t="shared" si="2"/>
        <v>0</v>
      </c>
      <c r="T14" s="70"/>
    </row>
    <row r="15" spans="1:255" s="50" customFormat="1" ht="23.65" customHeight="1" x14ac:dyDescent="0.4">
      <c r="A15" s="106" t="s">
        <v>242</v>
      </c>
      <c r="B15" s="105"/>
      <c r="C15" s="104"/>
      <c r="D15" s="103">
        <f t="shared" si="0"/>
        <v>0</v>
      </c>
      <c r="E15" s="226" t="s">
        <v>148</v>
      </c>
      <c r="F15" s="225">
        <f>F5+F14</f>
        <v>0</v>
      </c>
      <c r="G15" s="224">
        <f>G5+G14</f>
        <v>0</v>
      </c>
      <c r="H15" s="223">
        <f t="shared" si="3"/>
        <v>0</v>
      </c>
      <c r="I15" s="52"/>
      <c r="J15" s="222" t="s">
        <v>243</v>
      </c>
      <c r="K15" s="91">
        <f>SUM(K12:K14)</f>
        <v>0</v>
      </c>
      <c r="L15" s="221">
        <f>SUM(L12:L14)</f>
        <v>0</v>
      </c>
      <c r="M15" s="176">
        <f t="shared" si="1"/>
        <v>0</v>
      </c>
      <c r="N15" s="52"/>
      <c r="O15" s="375"/>
      <c r="P15" s="206" t="s">
        <v>244</v>
      </c>
      <c r="Q15" s="101"/>
      <c r="R15" s="100"/>
      <c r="S15" s="108">
        <f t="shared" si="2"/>
        <v>0</v>
      </c>
      <c r="T15" s="70"/>
      <c r="U15" s="220"/>
    </row>
    <row r="16" spans="1:255" s="50" customFormat="1" ht="23.65" customHeight="1" x14ac:dyDescent="0.4">
      <c r="A16" s="106" t="s">
        <v>147</v>
      </c>
      <c r="B16" s="105"/>
      <c r="C16" s="104"/>
      <c r="D16" s="103">
        <f>C16-B16</f>
        <v>0</v>
      </c>
      <c r="E16" s="219" t="s">
        <v>245</v>
      </c>
      <c r="F16" s="154"/>
      <c r="G16" s="218"/>
      <c r="H16" s="217">
        <f t="shared" si="3"/>
        <v>0</v>
      </c>
      <c r="I16" s="52"/>
      <c r="J16" s="216" t="s">
        <v>246</v>
      </c>
      <c r="K16" s="215"/>
      <c r="L16" s="119"/>
      <c r="M16" s="214">
        <f t="shared" si="1"/>
        <v>0</v>
      </c>
      <c r="N16" s="52"/>
      <c r="O16" s="375"/>
      <c r="P16" s="206" t="s">
        <v>247</v>
      </c>
      <c r="Q16" s="101"/>
      <c r="R16" s="100"/>
      <c r="S16" s="108">
        <f t="shared" si="2"/>
        <v>0</v>
      </c>
      <c r="T16" s="70"/>
    </row>
    <row r="17" spans="1:21" s="50" customFormat="1" ht="23.65" customHeight="1" x14ac:dyDescent="0.4">
      <c r="A17" s="169" t="s">
        <v>248</v>
      </c>
      <c r="B17" s="168"/>
      <c r="C17" s="167"/>
      <c r="D17" s="95">
        <f>C17-B17</f>
        <v>0</v>
      </c>
      <c r="E17" s="213" t="s">
        <v>249</v>
      </c>
      <c r="F17" s="212"/>
      <c r="G17" s="211"/>
      <c r="H17" s="210">
        <f t="shared" si="3"/>
        <v>0</v>
      </c>
      <c r="I17" s="52"/>
      <c r="J17" s="209" t="s">
        <v>250</v>
      </c>
      <c r="K17" s="208"/>
      <c r="L17" s="130"/>
      <c r="M17" s="207">
        <f t="shared" si="1"/>
        <v>0</v>
      </c>
      <c r="N17" s="52"/>
      <c r="O17" s="375"/>
      <c r="P17" s="206" t="s">
        <v>251</v>
      </c>
      <c r="Q17" s="101"/>
      <c r="R17" s="100"/>
      <c r="S17" s="99">
        <f t="shared" si="2"/>
        <v>0</v>
      </c>
      <c r="T17" s="70"/>
    </row>
    <row r="18" spans="1:21" s="50" customFormat="1" ht="23.65" customHeight="1" x14ac:dyDescent="0.4">
      <c r="A18" s="142" t="s">
        <v>252</v>
      </c>
      <c r="B18" s="205">
        <f>SUM(B14:B17)</f>
        <v>0</v>
      </c>
      <c r="C18" s="140">
        <f>SUM(C14:C17)</f>
        <v>0</v>
      </c>
      <c r="D18" s="204">
        <f t="shared" si="0"/>
        <v>0</v>
      </c>
      <c r="E18" s="203" t="s">
        <v>146</v>
      </c>
      <c r="F18" s="105"/>
      <c r="G18" s="202"/>
      <c r="H18" s="201">
        <f t="shared" si="3"/>
        <v>0</v>
      </c>
      <c r="I18" s="52"/>
      <c r="J18" s="347" t="s">
        <v>253</v>
      </c>
      <c r="K18" s="91">
        <f>SUM(K16:K17)</f>
        <v>0</v>
      </c>
      <c r="L18" s="348">
        <f>SUM(L16:L17)</f>
        <v>0</v>
      </c>
      <c r="M18" s="349">
        <f t="shared" si="1"/>
        <v>0</v>
      </c>
      <c r="N18" s="52"/>
      <c r="O18" s="376"/>
      <c r="P18" s="132" t="s">
        <v>145</v>
      </c>
      <c r="Q18" s="131"/>
      <c r="R18" s="130"/>
      <c r="S18" s="200">
        <f t="shared" si="2"/>
        <v>0</v>
      </c>
      <c r="T18" s="70"/>
    </row>
    <row r="19" spans="1:21" s="50" customFormat="1" ht="23.65" customHeight="1" thickBot="1" x14ac:dyDescent="0.45">
      <c r="A19" s="67" t="s">
        <v>254</v>
      </c>
      <c r="B19" s="66">
        <f>B10+B13+B18</f>
        <v>0</v>
      </c>
      <c r="C19" s="65">
        <f>C10+C13+C18</f>
        <v>0</v>
      </c>
      <c r="D19" s="64">
        <f t="shared" si="0"/>
        <v>0</v>
      </c>
      <c r="E19" s="199" t="s">
        <v>144</v>
      </c>
      <c r="F19" s="97"/>
      <c r="G19" s="198"/>
      <c r="H19" s="197">
        <f t="shared" si="3"/>
        <v>0</v>
      </c>
      <c r="I19" s="52"/>
      <c r="J19" s="171" t="s">
        <v>143</v>
      </c>
      <c r="K19" s="76">
        <f>K11+K15-K18</f>
        <v>0</v>
      </c>
      <c r="L19" s="170">
        <f>L11+L15-L18</f>
        <v>0</v>
      </c>
      <c r="M19" s="196">
        <f t="shared" si="1"/>
        <v>0</v>
      </c>
      <c r="N19" s="52"/>
      <c r="O19" s="374" t="s">
        <v>255</v>
      </c>
      <c r="P19" s="195" t="s">
        <v>142</v>
      </c>
      <c r="Q19" s="120"/>
      <c r="R19" s="119"/>
      <c r="S19" s="118">
        <f>R19-Q19</f>
        <v>0</v>
      </c>
      <c r="T19" s="70"/>
    </row>
    <row r="20" spans="1:21" s="50" customFormat="1" ht="23.65" customHeight="1" x14ac:dyDescent="0.4">
      <c r="A20" s="194" t="s">
        <v>256</v>
      </c>
      <c r="B20" s="193"/>
      <c r="C20" s="192"/>
      <c r="D20" s="191">
        <f t="shared" si="0"/>
        <v>0</v>
      </c>
      <c r="E20" s="190" t="s">
        <v>141</v>
      </c>
      <c r="F20" s="189">
        <f>SUM(F16:F19)</f>
        <v>0</v>
      </c>
      <c r="G20" s="188">
        <f>SUM(G16:G19)</f>
        <v>0</v>
      </c>
      <c r="H20" s="187">
        <f t="shared" si="3"/>
        <v>0</v>
      </c>
      <c r="I20" s="52"/>
      <c r="J20" s="186" t="s">
        <v>257</v>
      </c>
      <c r="K20" s="185"/>
      <c r="L20" s="184"/>
      <c r="M20" s="109">
        <f t="shared" si="1"/>
        <v>0</v>
      </c>
      <c r="N20" s="52"/>
      <c r="O20" s="375"/>
      <c r="P20" s="102" t="s">
        <v>258</v>
      </c>
      <c r="Q20" s="101"/>
      <c r="R20" s="100"/>
      <c r="S20" s="108">
        <f t="shared" si="2"/>
        <v>0</v>
      </c>
      <c r="T20" s="70"/>
      <c r="U20" s="107"/>
    </row>
    <row r="21" spans="1:21" s="50" customFormat="1" ht="23.65" customHeight="1" x14ac:dyDescent="0.4">
      <c r="A21" s="106" t="s">
        <v>259</v>
      </c>
      <c r="B21" s="105"/>
      <c r="C21" s="104"/>
      <c r="D21" s="175">
        <f t="shared" si="0"/>
        <v>0</v>
      </c>
      <c r="E21" s="183" t="s">
        <v>140</v>
      </c>
      <c r="F21" s="182">
        <f>F15+F20</f>
        <v>0</v>
      </c>
      <c r="G21" s="181">
        <f>G15+G20</f>
        <v>0</v>
      </c>
      <c r="H21" s="180">
        <f t="shared" si="3"/>
        <v>0</v>
      </c>
      <c r="I21" s="52"/>
      <c r="J21" s="179" t="s">
        <v>260</v>
      </c>
      <c r="K21" s="178"/>
      <c r="L21" s="177"/>
      <c r="M21" s="176">
        <f t="shared" si="1"/>
        <v>0</v>
      </c>
      <c r="N21" s="52"/>
      <c r="O21" s="375"/>
      <c r="P21" s="102" t="s">
        <v>139</v>
      </c>
      <c r="Q21" s="101"/>
      <c r="R21" s="100"/>
      <c r="S21" s="108">
        <f t="shared" si="2"/>
        <v>0</v>
      </c>
      <c r="T21" s="70"/>
    </row>
    <row r="22" spans="1:21" s="50" customFormat="1" ht="23.65" customHeight="1" thickBot="1" x14ac:dyDescent="0.45">
      <c r="A22" s="106" t="s">
        <v>261</v>
      </c>
      <c r="B22" s="105"/>
      <c r="C22" s="104"/>
      <c r="D22" s="175">
        <f t="shared" si="0"/>
        <v>0</v>
      </c>
      <c r="E22" s="174" t="s">
        <v>138</v>
      </c>
      <c r="F22" s="173"/>
      <c r="G22" s="172"/>
      <c r="H22" s="148">
        <f t="shared" si="3"/>
        <v>0</v>
      </c>
      <c r="I22" s="52"/>
      <c r="J22" s="171" t="s">
        <v>262</v>
      </c>
      <c r="K22" s="76">
        <f>K19+K20-K21</f>
        <v>0</v>
      </c>
      <c r="L22" s="170">
        <f>L19+L20-L21</f>
        <v>0</v>
      </c>
      <c r="M22" s="74">
        <f t="shared" si="1"/>
        <v>0</v>
      </c>
      <c r="N22" s="52"/>
      <c r="O22" s="375"/>
      <c r="P22" s="102" t="s">
        <v>263</v>
      </c>
      <c r="Q22" s="101"/>
      <c r="R22" s="100"/>
      <c r="S22" s="108">
        <f t="shared" si="2"/>
        <v>0</v>
      </c>
      <c r="T22" s="70"/>
    </row>
    <row r="23" spans="1:21" s="50" customFormat="1" ht="23.65" customHeight="1" x14ac:dyDescent="0.4">
      <c r="A23" s="169" t="s">
        <v>264</v>
      </c>
      <c r="B23" s="168"/>
      <c r="C23" s="167"/>
      <c r="D23" s="166">
        <f t="shared" si="0"/>
        <v>0</v>
      </c>
      <c r="E23" s="151" t="s">
        <v>137</v>
      </c>
      <c r="F23" s="150"/>
      <c r="G23" s="160"/>
      <c r="H23" s="148">
        <f t="shared" si="3"/>
        <v>0</v>
      </c>
      <c r="I23" s="52"/>
      <c r="J23" s="165" t="s">
        <v>265</v>
      </c>
      <c r="K23" s="164"/>
      <c r="L23" s="163"/>
      <c r="M23" s="162">
        <f t="shared" si="1"/>
        <v>0</v>
      </c>
      <c r="N23" s="52"/>
      <c r="O23" s="375"/>
      <c r="P23" s="102" t="s">
        <v>136</v>
      </c>
      <c r="Q23" s="101"/>
      <c r="R23" s="100"/>
      <c r="S23" s="108">
        <f t="shared" si="2"/>
        <v>0</v>
      </c>
      <c r="T23" s="70"/>
    </row>
    <row r="24" spans="1:21" s="50" customFormat="1" ht="23.65" customHeight="1" thickBot="1" x14ac:dyDescent="0.45">
      <c r="A24" s="84" t="s">
        <v>266</v>
      </c>
      <c r="B24" s="83">
        <f>SUM(B20:B23)</f>
        <v>0</v>
      </c>
      <c r="C24" s="82">
        <f>SUM(C20:C23)</f>
        <v>0</v>
      </c>
      <c r="D24" s="161">
        <f t="shared" si="0"/>
        <v>0</v>
      </c>
      <c r="E24" s="151" t="s">
        <v>135</v>
      </c>
      <c r="F24" s="150"/>
      <c r="G24" s="160"/>
      <c r="H24" s="159">
        <f t="shared" si="3"/>
        <v>0</v>
      </c>
      <c r="I24" s="52"/>
      <c r="J24" s="158" t="s">
        <v>267</v>
      </c>
      <c r="K24" s="157">
        <f>K22-K23</f>
        <v>0</v>
      </c>
      <c r="L24" s="156">
        <f>L22-L23</f>
        <v>0</v>
      </c>
      <c r="M24" s="155">
        <f t="shared" si="1"/>
        <v>0</v>
      </c>
      <c r="N24" s="52"/>
      <c r="O24" s="375"/>
      <c r="P24" s="102" t="s">
        <v>268</v>
      </c>
      <c r="Q24" s="101"/>
      <c r="R24" s="100"/>
      <c r="S24" s="108">
        <f t="shared" si="2"/>
        <v>0</v>
      </c>
      <c r="T24" s="70"/>
    </row>
    <row r="25" spans="1:21" s="50" customFormat="1" ht="23.65" customHeight="1" thickBot="1" x14ac:dyDescent="0.45">
      <c r="A25" s="137" t="s">
        <v>269</v>
      </c>
      <c r="B25" s="154"/>
      <c r="C25" s="153"/>
      <c r="D25" s="152">
        <f t="shared" si="0"/>
        <v>0</v>
      </c>
      <c r="E25" s="151" t="s">
        <v>134</v>
      </c>
      <c r="F25" s="150"/>
      <c r="G25" s="149"/>
      <c r="H25" s="148">
        <f t="shared" si="3"/>
        <v>0</v>
      </c>
      <c r="I25" s="52"/>
      <c r="J25" s="63"/>
      <c r="K25" s="147"/>
      <c r="L25" s="147"/>
      <c r="M25" s="60"/>
      <c r="N25" s="52"/>
      <c r="O25" s="375"/>
      <c r="P25" s="102" t="s">
        <v>270</v>
      </c>
      <c r="Q25" s="101"/>
      <c r="R25" s="100"/>
      <c r="S25" s="99">
        <f t="shared" si="2"/>
        <v>0</v>
      </c>
      <c r="T25" s="70"/>
    </row>
    <row r="26" spans="1:21" s="50" customFormat="1" ht="23.65" customHeight="1" thickBot="1" x14ac:dyDescent="0.45">
      <c r="A26" s="98" t="s">
        <v>271</v>
      </c>
      <c r="B26" s="97"/>
      <c r="C26" s="96"/>
      <c r="D26" s="95">
        <f t="shared" si="0"/>
        <v>0</v>
      </c>
      <c r="E26" s="94"/>
      <c r="H26" s="146"/>
      <c r="I26" s="52"/>
      <c r="J26" s="145">
        <v>400</v>
      </c>
      <c r="K26" s="144">
        <f>U4</f>
        <v>0</v>
      </c>
      <c r="L26" s="143">
        <f>V4</f>
        <v>0</v>
      </c>
      <c r="M26" s="143">
        <f>L26-K26</f>
        <v>0</v>
      </c>
      <c r="N26" s="52"/>
      <c r="O26" s="375"/>
      <c r="P26" s="102" t="s">
        <v>133</v>
      </c>
      <c r="Q26" s="101"/>
      <c r="R26" s="100"/>
      <c r="S26" s="108">
        <f t="shared" si="2"/>
        <v>0</v>
      </c>
      <c r="T26" s="70"/>
    </row>
    <row r="27" spans="1:21" s="50" customFormat="1" ht="23.65" customHeight="1" x14ac:dyDescent="0.4">
      <c r="A27" s="142" t="s">
        <v>272</v>
      </c>
      <c r="B27" s="141">
        <f>SUM(B25:B26)</f>
        <v>0</v>
      </c>
      <c r="C27" s="140">
        <f>SUM(C25:C26)</f>
        <v>0</v>
      </c>
      <c r="D27" s="81">
        <f t="shared" si="0"/>
        <v>0</v>
      </c>
      <c r="E27" s="113"/>
      <c r="H27" s="78"/>
      <c r="I27" s="52"/>
      <c r="J27" s="139"/>
      <c r="K27" s="138"/>
      <c r="L27" s="138"/>
      <c r="M27" s="138"/>
      <c r="N27" s="52"/>
      <c r="O27" s="375"/>
      <c r="P27" s="102" t="s">
        <v>273</v>
      </c>
      <c r="Q27" s="101"/>
      <c r="R27" s="100"/>
      <c r="S27" s="108">
        <f t="shared" si="2"/>
        <v>0</v>
      </c>
      <c r="T27" s="70"/>
    </row>
    <row r="28" spans="1:21" s="50" customFormat="1" ht="23.65" customHeight="1" thickBot="1" x14ac:dyDescent="0.45">
      <c r="A28" s="137" t="s">
        <v>274</v>
      </c>
      <c r="B28" s="136"/>
      <c r="C28" s="135"/>
      <c r="D28" s="134">
        <f>C28-B28</f>
        <v>0</v>
      </c>
      <c r="E28" s="113"/>
      <c r="H28" s="93"/>
      <c r="I28" s="52"/>
      <c r="J28" s="133"/>
      <c r="M28" s="70"/>
      <c r="N28" s="52"/>
      <c r="O28" s="376"/>
      <c r="P28" s="132" t="s">
        <v>275</v>
      </c>
      <c r="Q28" s="131"/>
      <c r="R28" s="130"/>
      <c r="S28" s="129">
        <f>R28-Q28</f>
        <v>0</v>
      </c>
      <c r="T28" s="70"/>
    </row>
    <row r="29" spans="1:21" s="50" customFormat="1" ht="23.65" customHeight="1" thickBot="1" x14ac:dyDescent="0.45">
      <c r="A29" s="106" t="s">
        <v>276</v>
      </c>
      <c r="B29" s="128"/>
      <c r="C29" s="127"/>
      <c r="D29" s="126">
        <f>C29-B29</f>
        <v>0</v>
      </c>
      <c r="E29" s="113"/>
      <c r="H29" s="93"/>
      <c r="I29" s="52"/>
      <c r="J29" s="125" t="s">
        <v>277</v>
      </c>
      <c r="K29" s="124" t="s">
        <v>132</v>
      </c>
      <c r="L29" s="123" t="s">
        <v>131</v>
      </c>
      <c r="M29" s="122" t="s">
        <v>207</v>
      </c>
      <c r="N29" s="52"/>
      <c r="O29" s="374" t="s">
        <v>278</v>
      </c>
      <c r="P29" s="121" t="s">
        <v>279</v>
      </c>
      <c r="Q29" s="120"/>
      <c r="R29" s="119"/>
      <c r="S29" s="118">
        <f>R29-Q29</f>
        <v>0</v>
      </c>
      <c r="T29" s="70"/>
      <c r="U29" s="117"/>
    </row>
    <row r="30" spans="1:21" s="50" customFormat="1" ht="23.65" customHeight="1" thickTop="1" x14ac:dyDescent="0.4">
      <c r="A30" s="106" t="s">
        <v>280</v>
      </c>
      <c r="B30" s="116"/>
      <c r="C30" s="115"/>
      <c r="D30" s="114">
        <f t="shared" si="0"/>
        <v>0</v>
      </c>
      <c r="E30" s="113"/>
      <c r="H30" s="93"/>
      <c r="I30" s="52"/>
      <c r="J30" s="112" t="str">
        <f>O3</f>
        <v>㉓人財費</v>
      </c>
      <c r="K30" s="111">
        <f>SUM(Q3:Q11)</f>
        <v>0</v>
      </c>
      <c r="L30" s="110">
        <f>SUM(R3:R11)</f>
        <v>0</v>
      </c>
      <c r="M30" s="109">
        <f t="shared" si="1"/>
        <v>0</v>
      </c>
      <c r="N30" s="52"/>
      <c r="O30" s="375"/>
      <c r="P30" s="102" t="s">
        <v>281</v>
      </c>
      <c r="Q30" s="101"/>
      <c r="R30" s="100"/>
      <c r="S30" s="108">
        <f t="shared" si="2"/>
        <v>0</v>
      </c>
      <c r="T30" s="70"/>
      <c r="U30" s="107"/>
    </row>
    <row r="31" spans="1:21" s="50" customFormat="1" ht="23.65" customHeight="1" x14ac:dyDescent="0.4">
      <c r="A31" s="106" t="s">
        <v>282</v>
      </c>
      <c r="B31" s="105"/>
      <c r="C31" s="104"/>
      <c r="D31" s="103">
        <f t="shared" si="0"/>
        <v>0</v>
      </c>
      <c r="E31" s="94"/>
      <c r="H31" s="93"/>
      <c r="I31" s="52"/>
      <c r="J31" s="92" t="str">
        <f>O12</f>
        <v>㉔顧客費</v>
      </c>
      <c r="K31" s="91">
        <f>SUM(Q12:Q18)</f>
        <v>0</v>
      </c>
      <c r="L31" s="90">
        <f>SUM(R12:R18)</f>
        <v>0</v>
      </c>
      <c r="M31" s="89">
        <f t="shared" si="1"/>
        <v>0</v>
      </c>
      <c r="N31" s="52"/>
      <c r="O31" s="375"/>
      <c r="P31" s="102" t="s">
        <v>283</v>
      </c>
      <c r="Q31" s="101"/>
      <c r="R31" s="100"/>
      <c r="S31" s="99">
        <f>R31-Q31</f>
        <v>0</v>
      </c>
      <c r="T31" s="70"/>
    </row>
    <row r="32" spans="1:21" s="50" customFormat="1" ht="23.65" customHeight="1" x14ac:dyDescent="0.4">
      <c r="A32" s="106" t="s">
        <v>130</v>
      </c>
      <c r="B32" s="105"/>
      <c r="C32" s="104"/>
      <c r="D32" s="103">
        <f t="shared" si="0"/>
        <v>0</v>
      </c>
      <c r="E32" s="94"/>
      <c r="H32" s="93"/>
      <c r="I32" s="52"/>
      <c r="J32" s="92" t="str">
        <f>O19</f>
        <v>㉕店舗維持費</v>
      </c>
      <c r="K32" s="91">
        <f>SUM(Q19:Q28)</f>
        <v>0</v>
      </c>
      <c r="L32" s="90">
        <f>SUM(R19:R28)</f>
        <v>0</v>
      </c>
      <c r="M32" s="89">
        <f>L32-K32</f>
        <v>0</v>
      </c>
      <c r="N32" s="52"/>
      <c r="O32" s="375"/>
      <c r="P32" s="102" t="s">
        <v>284</v>
      </c>
      <c r="Q32" s="101"/>
      <c r="R32" s="100"/>
      <c r="S32" s="99">
        <f t="shared" si="2"/>
        <v>0</v>
      </c>
      <c r="T32" s="70"/>
    </row>
    <row r="33" spans="1:255" s="50" customFormat="1" ht="23.65" customHeight="1" thickBot="1" x14ac:dyDescent="0.45">
      <c r="A33" s="98" t="s">
        <v>285</v>
      </c>
      <c r="B33" s="97"/>
      <c r="C33" s="96"/>
      <c r="D33" s="95">
        <f t="shared" si="0"/>
        <v>0</v>
      </c>
      <c r="E33" s="94"/>
      <c r="H33" s="93"/>
      <c r="I33" s="52"/>
      <c r="J33" s="92" t="str">
        <f>O29</f>
        <v>㉖その他経費</v>
      </c>
      <c r="K33" s="91">
        <f>SUM(Q29:Q33)</f>
        <v>0</v>
      </c>
      <c r="L33" s="90">
        <f>SUM(R29:R33)</f>
        <v>0</v>
      </c>
      <c r="M33" s="89">
        <f>L33-K33</f>
        <v>0</v>
      </c>
      <c r="N33" s="52"/>
      <c r="O33" s="377"/>
      <c r="P33" s="88" t="s">
        <v>286</v>
      </c>
      <c r="Q33" s="87"/>
      <c r="R33" s="86"/>
      <c r="S33" s="85">
        <f>R33-Q33</f>
        <v>0</v>
      </c>
      <c r="T33" s="70"/>
    </row>
    <row r="34" spans="1:255" s="50" customFormat="1" ht="23.65" customHeight="1" thickBot="1" x14ac:dyDescent="0.45">
      <c r="A34" s="84" t="s">
        <v>287</v>
      </c>
      <c r="B34" s="83">
        <f>SUM(B28:B33)</f>
        <v>0</v>
      </c>
      <c r="C34" s="82">
        <f>SUM(C28:C33)</f>
        <v>0</v>
      </c>
      <c r="D34" s="81">
        <f>C34-B34</f>
        <v>0</v>
      </c>
      <c r="E34" s="80"/>
      <c r="F34" s="79"/>
      <c r="H34" s="78"/>
      <c r="I34" s="52"/>
      <c r="J34" s="77" t="str">
        <f>O34</f>
        <v>⑧販売管理費計＝㉓～㉖</v>
      </c>
      <c r="K34" s="76">
        <f>SUM(K30:K33)</f>
        <v>0</v>
      </c>
      <c r="L34" s="75">
        <f>SUM(L30:L33)</f>
        <v>0</v>
      </c>
      <c r="M34" s="74">
        <f>L34-K34</f>
        <v>0</v>
      </c>
      <c r="N34" s="52"/>
      <c r="O34" s="372" t="s">
        <v>230</v>
      </c>
      <c r="P34" s="373"/>
      <c r="Q34" s="73">
        <f>SUM(Q3:Q33)</f>
        <v>0</v>
      </c>
      <c r="R34" s="72">
        <f>SUM(R3:R33)</f>
        <v>0</v>
      </c>
      <c r="S34" s="71">
        <f>R34-Q34</f>
        <v>0</v>
      </c>
      <c r="T34" s="70"/>
    </row>
    <row r="35" spans="1:255" s="50" customFormat="1" ht="23.65" customHeight="1" x14ac:dyDescent="0.4">
      <c r="A35" s="67" t="s">
        <v>288</v>
      </c>
      <c r="B35" s="66">
        <f>B24+B27+B34</f>
        <v>0</v>
      </c>
      <c r="C35" s="65">
        <f>C24+C27+C34</f>
        <v>0</v>
      </c>
      <c r="D35" s="69">
        <f t="shared" si="0"/>
        <v>0</v>
      </c>
      <c r="E35" s="361" t="s">
        <v>289</v>
      </c>
      <c r="F35" s="363">
        <f>B37-F21</f>
        <v>0</v>
      </c>
      <c r="G35" s="365">
        <f>C37-G21</f>
        <v>0</v>
      </c>
      <c r="H35" s="367">
        <f>G35-F35</f>
        <v>0</v>
      </c>
      <c r="I35" s="52"/>
      <c r="J35" s="42"/>
      <c r="K35" s="40"/>
      <c r="L35" s="40"/>
      <c r="M35" s="40"/>
      <c r="N35" s="52"/>
      <c r="O35" s="63"/>
      <c r="P35" s="63"/>
      <c r="Q35" s="62"/>
      <c r="R35" s="61"/>
      <c r="S35" s="60"/>
      <c r="T35" s="68"/>
    </row>
    <row r="36" spans="1:255" s="50" customFormat="1" ht="23.65" customHeight="1" x14ac:dyDescent="0.4">
      <c r="A36" s="67" t="s">
        <v>290</v>
      </c>
      <c r="B36" s="350"/>
      <c r="C36" s="351"/>
      <c r="D36" s="64">
        <f t="shared" si="0"/>
        <v>0</v>
      </c>
      <c r="E36" s="362"/>
      <c r="F36" s="364"/>
      <c r="G36" s="366"/>
      <c r="H36" s="368"/>
      <c r="I36" s="52"/>
      <c r="J36" s="42"/>
      <c r="K36" s="40"/>
      <c r="L36" s="40"/>
      <c r="M36" s="40"/>
      <c r="N36" s="52"/>
      <c r="O36" s="63"/>
      <c r="P36" s="63"/>
      <c r="Q36" s="62"/>
      <c r="R36" s="61"/>
      <c r="S36" s="60"/>
      <c r="T36" s="42"/>
      <c r="W36" s="39"/>
    </row>
    <row r="37" spans="1:255" s="50" customFormat="1" ht="23.65" customHeight="1" thickBot="1" x14ac:dyDescent="0.45">
      <c r="A37" s="59" t="s">
        <v>291</v>
      </c>
      <c r="B37" s="58">
        <f>B19+B35+B36</f>
        <v>0</v>
      </c>
      <c r="C37" s="54">
        <f>C19+C35+C36</f>
        <v>0</v>
      </c>
      <c r="D37" s="57">
        <f t="shared" si="0"/>
        <v>0</v>
      </c>
      <c r="E37" s="56" t="s">
        <v>292</v>
      </c>
      <c r="F37" s="55">
        <f>F21+F35</f>
        <v>0</v>
      </c>
      <c r="G37" s="54">
        <f>G21+G35</f>
        <v>0</v>
      </c>
      <c r="H37" s="53">
        <f t="shared" si="3"/>
        <v>0</v>
      </c>
      <c r="I37" s="52"/>
      <c r="J37" s="42"/>
      <c r="K37" s="40"/>
      <c r="L37" s="40"/>
      <c r="M37" s="41"/>
      <c r="N37" s="52"/>
      <c r="O37" s="44"/>
      <c r="P37" s="44"/>
      <c r="Q37" s="44"/>
      <c r="R37" s="44"/>
      <c r="S37" s="40"/>
      <c r="T37" s="40"/>
      <c r="W37" s="39"/>
    </row>
    <row r="38" spans="1:255" ht="23.65" customHeight="1" x14ac:dyDescent="0.4">
      <c r="A38" s="40"/>
      <c r="B38" s="40"/>
      <c r="C38" s="40"/>
      <c r="D38" s="40"/>
      <c r="H38" s="40"/>
      <c r="O38" s="369" t="s">
        <v>129</v>
      </c>
      <c r="P38" s="369"/>
      <c r="Q38" s="51"/>
      <c r="R38" s="51"/>
      <c r="S38" s="40"/>
      <c r="U38" s="50"/>
      <c r="V38" s="50"/>
    </row>
    <row r="39" spans="1:255" ht="23.65" customHeight="1" x14ac:dyDescent="0.4">
      <c r="A39" s="40"/>
      <c r="B39" s="40"/>
      <c r="C39" s="40"/>
      <c r="D39" s="40"/>
      <c r="E39" s="49" t="s">
        <v>128</v>
      </c>
      <c r="F39" s="47">
        <f>SUM(F22:F25)</f>
        <v>0</v>
      </c>
      <c r="G39" s="47">
        <f>SUM(G22:G25)</f>
        <v>0</v>
      </c>
      <c r="H39" s="40"/>
      <c r="L39" s="44"/>
      <c r="M39" s="40"/>
      <c r="O39" s="369" t="s">
        <v>127</v>
      </c>
      <c r="P39" s="369"/>
      <c r="Q39" s="47">
        <f>Q34-Q38</f>
        <v>0</v>
      </c>
      <c r="R39" s="47">
        <f>R34-R38</f>
        <v>0</v>
      </c>
      <c r="T39" s="39"/>
    </row>
    <row r="40" spans="1:255" ht="23.65" customHeight="1" x14ac:dyDescent="0.4">
      <c r="A40" s="46"/>
      <c r="E40" s="48" t="s">
        <v>126</v>
      </c>
      <c r="F40" s="47">
        <f>F35-F39</f>
        <v>0</v>
      </c>
      <c r="G40" s="47">
        <f>G35-G39</f>
        <v>0</v>
      </c>
      <c r="L40" s="44"/>
      <c r="M40" s="40"/>
      <c r="O40" s="44"/>
      <c r="P40" s="44"/>
      <c r="Q40" s="44"/>
      <c r="R40" s="44"/>
      <c r="T40" s="39"/>
    </row>
    <row r="41" spans="1:255" ht="23.65" customHeight="1" x14ac:dyDescent="0.4">
      <c r="A41" s="46"/>
      <c r="E41" s="44"/>
      <c r="F41" s="44"/>
      <c r="G41" s="44"/>
      <c r="L41" s="44"/>
      <c r="M41" s="40"/>
      <c r="O41" s="44"/>
      <c r="P41" s="44"/>
      <c r="Q41" s="44"/>
      <c r="R41" s="44"/>
      <c r="S41" s="40"/>
      <c r="T41" s="39"/>
    </row>
    <row r="42" spans="1:255" s="44" customFormat="1" ht="23.65" customHeight="1" x14ac:dyDescent="0.4">
      <c r="A42" s="45"/>
      <c r="B42" s="40"/>
      <c r="C42" s="40"/>
      <c r="D42" s="40"/>
      <c r="H42" s="40"/>
      <c r="I42" s="40"/>
      <c r="J42" s="42"/>
      <c r="K42" s="40"/>
      <c r="M42" s="40"/>
      <c r="S42" s="40"/>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c r="IH42" s="39"/>
      <c r="II42" s="39"/>
      <c r="IJ42" s="39"/>
      <c r="IK42" s="39"/>
      <c r="IL42" s="39"/>
      <c r="IM42" s="39"/>
      <c r="IN42" s="39"/>
      <c r="IO42" s="39"/>
      <c r="IP42" s="39"/>
      <c r="IQ42" s="39"/>
      <c r="IR42" s="39"/>
      <c r="IS42" s="39"/>
      <c r="IT42" s="39"/>
      <c r="IU42" s="39"/>
    </row>
    <row r="43" spans="1:255" s="44" customFormat="1" ht="23.65" customHeight="1" x14ac:dyDescent="0.4">
      <c r="A43" s="40"/>
      <c r="B43" s="40"/>
      <c r="C43" s="40"/>
      <c r="D43" s="40"/>
      <c r="H43" s="40"/>
      <c r="I43" s="40"/>
      <c r="J43" s="42"/>
      <c r="K43" s="40"/>
      <c r="M43" s="40"/>
      <c r="S43" s="40"/>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c r="IL43" s="39"/>
      <c r="IM43" s="39"/>
      <c r="IN43" s="39"/>
      <c r="IO43" s="39"/>
      <c r="IP43" s="39"/>
      <c r="IQ43" s="39"/>
      <c r="IR43" s="39"/>
      <c r="IS43" s="39"/>
      <c r="IT43" s="39"/>
      <c r="IU43" s="39"/>
    </row>
    <row r="44" spans="1:255" s="44" customFormat="1" ht="23.65" customHeight="1" x14ac:dyDescent="0.4">
      <c r="A44" s="40"/>
      <c r="B44" s="40"/>
      <c r="C44" s="40"/>
      <c r="D44" s="40"/>
      <c r="H44" s="40"/>
      <c r="I44" s="40"/>
      <c r="J44" s="42"/>
      <c r="K44" s="40"/>
      <c r="M44" s="40"/>
      <c r="S44" s="40"/>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c r="IL44" s="39"/>
      <c r="IM44" s="39"/>
      <c r="IN44" s="39"/>
      <c r="IO44" s="39"/>
      <c r="IP44" s="39"/>
      <c r="IQ44" s="39"/>
      <c r="IR44" s="39"/>
      <c r="IS44" s="39"/>
      <c r="IT44" s="39"/>
      <c r="IU44" s="39"/>
    </row>
    <row r="45" spans="1:255" s="44" customFormat="1" ht="23.65" customHeight="1" x14ac:dyDescent="0.4">
      <c r="A45" s="40"/>
      <c r="B45" s="40"/>
      <c r="C45" s="40"/>
      <c r="D45" s="40"/>
      <c r="H45" s="40"/>
      <c r="I45" s="40"/>
      <c r="J45" s="42"/>
      <c r="K45" s="40"/>
      <c r="M45" s="40"/>
      <c r="S45" s="40"/>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c r="ID45" s="39"/>
      <c r="IE45" s="39"/>
      <c r="IF45" s="39"/>
      <c r="IG45" s="39"/>
      <c r="IH45" s="39"/>
      <c r="II45" s="39"/>
      <c r="IJ45" s="39"/>
      <c r="IK45" s="39"/>
      <c r="IL45" s="39"/>
      <c r="IM45" s="39"/>
      <c r="IN45" s="39"/>
      <c r="IO45" s="39"/>
      <c r="IP45" s="39"/>
      <c r="IQ45" s="39"/>
      <c r="IR45" s="39"/>
      <c r="IS45" s="39"/>
      <c r="IT45" s="39"/>
      <c r="IU45" s="39"/>
    </row>
    <row r="46" spans="1:255" s="44" customFormat="1" ht="23.65" customHeight="1" x14ac:dyDescent="0.4">
      <c r="A46" s="40"/>
      <c r="B46" s="40"/>
      <c r="C46" s="40"/>
      <c r="D46" s="40"/>
      <c r="H46" s="40"/>
      <c r="I46" s="40"/>
      <c r="J46" s="42"/>
      <c r="K46" s="40"/>
      <c r="M46" s="40"/>
      <c r="S46" s="40"/>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39"/>
      <c r="HD46" s="39"/>
      <c r="HE46" s="39"/>
      <c r="HF46" s="39"/>
      <c r="HG46" s="39"/>
      <c r="HH46" s="39"/>
      <c r="HI46" s="39"/>
      <c r="HJ46" s="39"/>
      <c r="HK46" s="39"/>
      <c r="HL46" s="39"/>
      <c r="HM46" s="39"/>
      <c r="HN46" s="39"/>
      <c r="HO46" s="39"/>
      <c r="HP46" s="39"/>
      <c r="HQ46" s="39"/>
      <c r="HR46" s="39"/>
      <c r="HS46" s="39"/>
      <c r="HT46" s="39"/>
      <c r="HU46" s="39"/>
      <c r="HV46" s="39"/>
      <c r="HW46" s="39"/>
      <c r="HX46" s="39"/>
      <c r="HY46" s="39"/>
      <c r="HZ46" s="39"/>
      <c r="IA46" s="39"/>
      <c r="IB46" s="39"/>
      <c r="IC46" s="39"/>
      <c r="ID46" s="39"/>
      <c r="IE46" s="39"/>
      <c r="IF46" s="39"/>
      <c r="IG46" s="39"/>
      <c r="IH46" s="39"/>
      <c r="II46" s="39"/>
      <c r="IJ46" s="39"/>
      <c r="IK46" s="39"/>
      <c r="IL46" s="39"/>
      <c r="IM46" s="39"/>
      <c r="IN46" s="39"/>
      <c r="IO46" s="39"/>
      <c r="IP46" s="39"/>
      <c r="IQ46" s="39"/>
      <c r="IR46" s="39"/>
      <c r="IS46" s="39"/>
      <c r="IT46" s="39"/>
      <c r="IU46" s="39"/>
    </row>
    <row r="47" spans="1:255" s="44" customFormat="1" ht="23.65" customHeight="1" x14ac:dyDescent="0.4">
      <c r="A47" s="40"/>
      <c r="B47" s="40"/>
      <c r="C47" s="40"/>
      <c r="D47" s="40"/>
      <c r="H47" s="40"/>
      <c r="I47" s="40"/>
      <c r="J47" s="42"/>
      <c r="K47" s="40"/>
      <c r="M47" s="40"/>
      <c r="S47" s="40"/>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9"/>
      <c r="GJ47" s="39"/>
      <c r="GK47" s="39"/>
      <c r="GL47" s="39"/>
      <c r="GM47" s="39"/>
      <c r="GN47" s="39"/>
      <c r="GO47" s="39"/>
      <c r="GP47" s="39"/>
      <c r="GQ47" s="39"/>
      <c r="GR47" s="39"/>
      <c r="GS47" s="39"/>
      <c r="GT47" s="39"/>
      <c r="GU47" s="39"/>
      <c r="GV47" s="39"/>
      <c r="GW47" s="39"/>
      <c r="GX47" s="39"/>
      <c r="GY47" s="39"/>
      <c r="GZ47" s="39"/>
      <c r="HA47" s="39"/>
      <c r="HB47" s="39"/>
      <c r="HC47" s="39"/>
      <c r="HD47" s="39"/>
      <c r="HE47" s="39"/>
      <c r="HF47" s="39"/>
      <c r="HG47" s="39"/>
      <c r="HH47" s="39"/>
      <c r="HI47" s="39"/>
      <c r="HJ47" s="39"/>
      <c r="HK47" s="39"/>
      <c r="HL47" s="39"/>
      <c r="HM47" s="39"/>
      <c r="HN47" s="39"/>
      <c r="HO47" s="39"/>
      <c r="HP47" s="39"/>
      <c r="HQ47" s="39"/>
      <c r="HR47" s="39"/>
      <c r="HS47" s="39"/>
      <c r="HT47" s="39"/>
      <c r="HU47" s="39"/>
      <c r="HV47" s="39"/>
      <c r="HW47" s="39"/>
      <c r="HX47" s="39"/>
      <c r="HY47" s="39"/>
      <c r="HZ47" s="39"/>
      <c r="IA47" s="39"/>
      <c r="IB47" s="39"/>
      <c r="IC47" s="39"/>
      <c r="ID47" s="39"/>
      <c r="IE47" s="39"/>
      <c r="IF47" s="39"/>
      <c r="IG47" s="39"/>
      <c r="IH47" s="39"/>
      <c r="II47" s="39"/>
      <c r="IJ47" s="39"/>
      <c r="IK47" s="39"/>
      <c r="IL47" s="39"/>
      <c r="IM47" s="39"/>
      <c r="IN47" s="39"/>
      <c r="IO47" s="39"/>
      <c r="IP47" s="39"/>
      <c r="IQ47" s="39"/>
      <c r="IR47" s="39"/>
      <c r="IS47" s="39"/>
      <c r="IT47" s="39"/>
      <c r="IU47" s="39"/>
    </row>
    <row r="48" spans="1:255" s="44" customFormat="1" ht="23.65" customHeight="1" x14ac:dyDescent="0.4">
      <c r="A48" s="40"/>
      <c r="B48" s="40"/>
      <c r="C48" s="40"/>
      <c r="D48" s="40"/>
      <c r="H48" s="40"/>
      <c r="I48" s="40"/>
      <c r="J48" s="42"/>
      <c r="K48" s="40"/>
      <c r="M48" s="40"/>
      <c r="S48" s="40"/>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39"/>
      <c r="HQ48" s="39"/>
      <c r="HR48" s="39"/>
      <c r="HS48" s="39"/>
      <c r="HT48" s="39"/>
      <c r="HU48" s="39"/>
      <c r="HV48" s="39"/>
      <c r="HW48" s="39"/>
      <c r="HX48" s="39"/>
      <c r="HY48" s="39"/>
      <c r="HZ48" s="39"/>
      <c r="IA48" s="39"/>
      <c r="IB48" s="39"/>
      <c r="IC48" s="39"/>
      <c r="ID48" s="39"/>
      <c r="IE48" s="39"/>
      <c r="IF48" s="39"/>
      <c r="IG48" s="39"/>
      <c r="IH48" s="39"/>
      <c r="II48" s="39"/>
      <c r="IJ48" s="39"/>
      <c r="IK48" s="39"/>
      <c r="IL48" s="39"/>
      <c r="IM48" s="39"/>
      <c r="IN48" s="39"/>
      <c r="IO48" s="39"/>
      <c r="IP48" s="39"/>
      <c r="IQ48" s="39"/>
      <c r="IR48" s="39"/>
      <c r="IS48" s="39"/>
      <c r="IT48" s="39"/>
      <c r="IU48" s="39"/>
    </row>
    <row r="49" spans="1:255" s="44" customFormat="1" ht="23.65" customHeight="1" x14ac:dyDescent="0.4">
      <c r="A49" s="40"/>
      <c r="B49" s="40"/>
      <c r="C49" s="40"/>
      <c r="D49" s="40"/>
      <c r="H49" s="40"/>
      <c r="I49" s="40"/>
      <c r="J49" s="42"/>
      <c r="K49" s="40"/>
      <c r="M49" s="40"/>
      <c r="O49" s="40"/>
      <c r="P49" s="40"/>
      <c r="Q49" s="40"/>
      <c r="R49" s="40"/>
      <c r="S49" s="40"/>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39"/>
      <c r="GS49" s="39"/>
      <c r="GT49" s="39"/>
      <c r="GU49" s="39"/>
      <c r="GV49" s="39"/>
      <c r="GW49" s="39"/>
      <c r="GX49" s="39"/>
      <c r="GY49" s="39"/>
      <c r="GZ49" s="39"/>
      <c r="HA49" s="39"/>
      <c r="HB49" s="39"/>
      <c r="HC49" s="39"/>
      <c r="HD49" s="39"/>
      <c r="HE49" s="39"/>
      <c r="HF49" s="39"/>
      <c r="HG49" s="39"/>
      <c r="HH49" s="39"/>
      <c r="HI49" s="39"/>
      <c r="HJ49" s="39"/>
      <c r="HK49" s="39"/>
      <c r="HL49" s="39"/>
      <c r="HM49" s="39"/>
      <c r="HN49" s="39"/>
      <c r="HO49" s="39"/>
      <c r="HP49" s="39"/>
      <c r="HQ49" s="39"/>
      <c r="HR49" s="39"/>
      <c r="HS49" s="39"/>
      <c r="HT49" s="39"/>
      <c r="HU49" s="39"/>
      <c r="HV49" s="39"/>
      <c r="HW49" s="39"/>
      <c r="HX49" s="39"/>
      <c r="HY49" s="39"/>
      <c r="HZ49" s="39"/>
      <c r="IA49" s="39"/>
      <c r="IB49" s="39"/>
      <c r="IC49" s="39"/>
      <c r="ID49" s="39"/>
      <c r="IE49" s="39"/>
      <c r="IF49" s="39"/>
      <c r="IG49" s="39"/>
      <c r="IH49" s="39"/>
      <c r="II49" s="39"/>
      <c r="IJ49" s="39"/>
      <c r="IK49" s="39"/>
      <c r="IL49" s="39"/>
      <c r="IM49" s="39"/>
      <c r="IN49" s="39"/>
      <c r="IO49" s="39"/>
      <c r="IP49" s="39"/>
      <c r="IQ49" s="39"/>
      <c r="IR49" s="39"/>
      <c r="IS49" s="39"/>
      <c r="IT49" s="39"/>
      <c r="IU49" s="39"/>
    </row>
    <row r="50" spans="1:255" s="44" customFormat="1" ht="23.65" customHeight="1" x14ac:dyDescent="0.4">
      <c r="A50" s="40"/>
      <c r="B50" s="40"/>
      <c r="C50" s="40"/>
      <c r="D50" s="40"/>
      <c r="H50" s="40"/>
      <c r="I50" s="40"/>
      <c r="J50" s="42"/>
      <c r="K50" s="40"/>
      <c r="M50" s="40"/>
      <c r="O50" s="40"/>
      <c r="P50" s="40"/>
      <c r="Q50" s="40"/>
      <c r="R50" s="40"/>
      <c r="S50" s="40"/>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c r="FL50" s="39"/>
      <c r="FM50" s="39"/>
      <c r="FN50" s="39"/>
      <c r="FO50" s="39"/>
      <c r="FP50" s="39"/>
      <c r="FQ50" s="39"/>
      <c r="FR50" s="39"/>
      <c r="FS50" s="39"/>
      <c r="FT50" s="39"/>
      <c r="FU50" s="39"/>
      <c r="FV50" s="39"/>
      <c r="FW50" s="39"/>
      <c r="FX50" s="39"/>
      <c r="FY50" s="39"/>
      <c r="FZ50" s="39"/>
      <c r="GA50" s="39"/>
      <c r="GB50" s="39"/>
      <c r="GC50" s="39"/>
      <c r="GD50" s="39"/>
      <c r="GE50" s="39"/>
      <c r="GF50" s="39"/>
      <c r="GG50" s="39"/>
      <c r="GH50" s="39"/>
      <c r="GI50" s="39"/>
      <c r="GJ50" s="39"/>
      <c r="GK50" s="39"/>
      <c r="GL50" s="39"/>
      <c r="GM50" s="39"/>
      <c r="GN50" s="39"/>
      <c r="GO50" s="39"/>
      <c r="GP50" s="39"/>
      <c r="GQ50" s="39"/>
      <c r="GR50" s="39"/>
      <c r="GS50" s="39"/>
      <c r="GT50" s="39"/>
      <c r="GU50" s="39"/>
      <c r="GV50" s="39"/>
      <c r="GW50" s="39"/>
      <c r="GX50" s="39"/>
      <c r="GY50" s="39"/>
      <c r="GZ50" s="39"/>
      <c r="HA50" s="39"/>
      <c r="HB50" s="39"/>
      <c r="HC50" s="39"/>
      <c r="HD50" s="39"/>
      <c r="HE50" s="39"/>
      <c r="HF50" s="39"/>
      <c r="HG50" s="39"/>
      <c r="HH50" s="39"/>
      <c r="HI50" s="39"/>
      <c r="HJ50" s="39"/>
      <c r="HK50" s="39"/>
      <c r="HL50" s="39"/>
      <c r="HM50" s="39"/>
      <c r="HN50" s="39"/>
      <c r="HO50" s="39"/>
      <c r="HP50" s="39"/>
      <c r="HQ50" s="39"/>
      <c r="HR50" s="39"/>
      <c r="HS50" s="39"/>
      <c r="HT50" s="39"/>
      <c r="HU50" s="39"/>
      <c r="HV50" s="39"/>
      <c r="HW50" s="39"/>
      <c r="HX50" s="39"/>
      <c r="HY50" s="39"/>
      <c r="HZ50" s="39"/>
      <c r="IA50" s="39"/>
      <c r="IB50" s="39"/>
      <c r="IC50" s="39"/>
      <c r="ID50" s="39"/>
      <c r="IE50" s="39"/>
      <c r="IF50" s="39"/>
      <c r="IG50" s="39"/>
      <c r="IH50" s="39"/>
      <c r="II50" s="39"/>
      <c r="IJ50" s="39"/>
      <c r="IK50" s="39"/>
      <c r="IL50" s="39"/>
      <c r="IM50" s="39"/>
      <c r="IN50" s="39"/>
      <c r="IO50" s="39"/>
      <c r="IP50" s="39"/>
      <c r="IQ50" s="39"/>
      <c r="IR50" s="39"/>
      <c r="IS50" s="39"/>
      <c r="IT50" s="39"/>
      <c r="IU50" s="39"/>
    </row>
    <row r="51" spans="1:255" s="44" customFormat="1" ht="23.65" customHeight="1" x14ac:dyDescent="0.4">
      <c r="A51" s="40"/>
      <c r="B51" s="40"/>
      <c r="C51" s="40"/>
      <c r="D51" s="40"/>
      <c r="H51" s="40"/>
      <c r="I51" s="40"/>
      <c r="J51" s="42"/>
      <c r="K51" s="40"/>
      <c r="M51" s="40"/>
      <c r="O51" s="40"/>
      <c r="P51" s="40"/>
      <c r="Q51" s="40"/>
      <c r="R51" s="40"/>
      <c r="S51" s="40"/>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39"/>
      <c r="FI51" s="39"/>
      <c r="FJ51" s="39"/>
      <c r="FK51" s="39"/>
      <c r="FL51" s="39"/>
      <c r="FM51" s="39"/>
      <c r="FN51" s="39"/>
      <c r="FO51" s="39"/>
      <c r="FP51" s="39"/>
      <c r="FQ51" s="39"/>
      <c r="FR51" s="39"/>
      <c r="FS51" s="39"/>
      <c r="FT51" s="39"/>
      <c r="FU51" s="39"/>
      <c r="FV51" s="39"/>
      <c r="FW51" s="39"/>
      <c r="FX51" s="39"/>
      <c r="FY51" s="39"/>
      <c r="FZ51" s="39"/>
      <c r="GA51" s="39"/>
      <c r="GB51" s="39"/>
      <c r="GC51" s="39"/>
      <c r="GD51" s="39"/>
      <c r="GE51" s="39"/>
      <c r="GF51" s="39"/>
      <c r="GG51" s="39"/>
      <c r="GH51" s="39"/>
      <c r="GI51" s="39"/>
      <c r="GJ51" s="39"/>
      <c r="GK51" s="39"/>
      <c r="GL51" s="39"/>
      <c r="GM51" s="39"/>
      <c r="GN51" s="39"/>
      <c r="GO51" s="39"/>
      <c r="GP51" s="39"/>
      <c r="GQ51" s="39"/>
      <c r="GR51" s="39"/>
      <c r="GS51" s="39"/>
      <c r="GT51" s="39"/>
      <c r="GU51" s="39"/>
      <c r="GV51" s="39"/>
      <c r="GW51" s="39"/>
      <c r="GX51" s="39"/>
      <c r="GY51" s="39"/>
      <c r="GZ51" s="39"/>
      <c r="HA51" s="39"/>
      <c r="HB51" s="39"/>
      <c r="HC51" s="39"/>
      <c r="HD51" s="39"/>
      <c r="HE51" s="39"/>
      <c r="HF51" s="39"/>
      <c r="HG51" s="39"/>
      <c r="HH51" s="39"/>
      <c r="HI51" s="39"/>
      <c r="HJ51" s="39"/>
      <c r="HK51" s="39"/>
      <c r="HL51" s="39"/>
      <c r="HM51" s="39"/>
      <c r="HN51" s="39"/>
      <c r="HO51" s="39"/>
      <c r="HP51" s="39"/>
      <c r="HQ51" s="39"/>
      <c r="HR51" s="39"/>
      <c r="HS51" s="39"/>
      <c r="HT51" s="39"/>
      <c r="HU51" s="39"/>
      <c r="HV51" s="39"/>
      <c r="HW51" s="39"/>
      <c r="HX51" s="39"/>
      <c r="HY51" s="39"/>
      <c r="HZ51" s="39"/>
      <c r="IA51" s="39"/>
      <c r="IB51" s="39"/>
      <c r="IC51" s="39"/>
      <c r="ID51" s="39"/>
      <c r="IE51" s="39"/>
      <c r="IF51" s="39"/>
      <c r="IG51" s="39"/>
      <c r="IH51" s="39"/>
      <c r="II51" s="39"/>
      <c r="IJ51" s="39"/>
      <c r="IK51" s="39"/>
      <c r="IL51" s="39"/>
      <c r="IM51" s="39"/>
      <c r="IN51" s="39"/>
      <c r="IO51" s="39"/>
      <c r="IP51" s="39"/>
      <c r="IQ51" s="39"/>
      <c r="IR51" s="39"/>
      <c r="IS51" s="39"/>
      <c r="IT51" s="39"/>
      <c r="IU51" s="39"/>
    </row>
    <row r="52" spans="1:255" s="44" customFormat="1" ht="23.65" customHeight="1" x14ac:dyDescent="0.4">
      <c r="A52" s="40"/>
      <c r="B52" s="40"/>
      <c r="C52" s="40"/>
      <c r="D52" s="40"/>
      <c r="H52" s="40"/>
      <c r="I52" s="40"/>
      <c r="J52" s="42"/>
      <c r="K52" s="40"/>
      <c r="M52" s="40"/>
      <c r="O52" s="40"/>
      <c r="P52" s="40"/>
      <c r="Q52" s="40"/>
      <c r="R52" s="40"/>
      <c r="S52" s="40"/>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c r="EV52" s="39"/>
      <c r="EW52" s="39"/>
      <c r="EX52" s="39"/>
      <c r="EY52" s="39"/>
      <c r="EZ52" s="39"/>
      <c r="FA52" s="39"/>
      <c r="FB52" s="39"/>
      <c r="FC52" s="39"/>
      <c r="FD52" s="39"/>
      <c r="FE52" s="39"/>
      <c r="FF52" s="39"/>
      <c r="FG52" s="39"/>
      <c r="FH52" s="39"/>
      <c r="FI52" s="39"/>
      <c r="FJ52" s="39"/>
      <c r="FK52" s="39"/>
      <c r="FL52" s="39"/>
      <c r="FM52" s="39"/>
      <c r="FN52" s="39"/>
      <c r="FO52" s="39"/>
      <c r="FP52" s="39"/>
      <c r="FQ52" s="39"/>
      <c r="FR52" s="39"/>
      <c r="FS52" s="39"/>
      <c r="FT52" s="39"/>
      <c r="FU52" s="39"/>
      <c r="FV52" s="39"/>
      <c r="FW52" s="39"/>
      <c r="FX52" s="39"/>
      <c r="FY52" s="39"/>
      <c r="FZ52" s="39"/>
      <c r="GA52" s="39"/>
      <c r="GB52" s="39"/>
      <c r="GC52" s="39"/>
      <c r="GD52" s="39"/>
      <c r="GE52" s="39"/>
      <c r="GF52" s="39"/>
      <c r="GG52" s="39"/>
      <c r="GH52" s="39"/>
      <c r="GI52" s="39"/>
      <c r="GJ52" s="39"/>
      <c r="GK52" s="39"/>
      <c r="GL52" s="39"/>
      <c r="GM52" s="39"/>
      <c r="GN52" s="39"/>
      <c r="GO52" s="39"/>
      <c r="GP52" s="39"/>
      <c r="GQ52" s="39"/>
      <c r="GR52" s="39"/>
      <c r="GS52" s="39"/>
      <c r="GT52" s="39"/>
      <c r="GU52" s="39"/>
      <c r="GV52" s="39"/>
      <c r="GW52" s="39"/>
      <c r="GX52" s="39"/>
      <c r="GY52" s="39"/>
      <c r="GZ52" s="39"/>
      <c r="HA52" s="39"/>
      <c r="HB52" s="39"/>
      <c r="HC52" s="39"/>
      <c r="HD52" s="39"/>
      <c r="HE52" s="39"/>
      <c r="HF52" s="39"/>
      <c r="HG52" s="39"/>
      <c r="HH52" s="39"/>
      <c r="HI52" s="39"/>
      <c r="HJ52" s="39"/>
      <c r="HK52" s="39"/>
      <c r="HL52" s="39"/>
      <c r="HM52" s="39"/>
      <c r="HN52" s="39"/>
      <c r="HO52" s="39"/>
      <c r="HP52" s="39"/>
      <c r="HQ52" s="39"/>
      <c r="HR52" s="39"/>
      <c r="HS52" s="39"/>
      <c r="HT52" s="39"/>
      <c r="HU52" s="39"/>
      <c r="HV52" s="39"/>
      <c r="HW52" s="39"/>
      <c r="HX52" s="39"/>
      <c r="HY52" s="39"/>
      <c r="HZ52" s="39"/>
      <c r="IA52" s="39"/>
      <c r="IB52" s="39"/>
      <c r="IC52" s="39"/>
      <c r="ID52" s="39"/>
      <c r="IE52" s="39"/>
      <c r="IF52" s="39"/>
      <c r="IG52" s="39"/>
      <c r="IH52" s="39"/>
      <c r="II52" s="39"/>
      <c r="IJ52" s="39"/>
      <c r="IK52" s="39"/>
      <c r="IL52" s="39"/>
      <c r="IM52" s="39"/>
      <c r="IN52" s="39"/>
      <c r="IO52" s="39"/>
      <c r="IP52" s="39"/>
      <c r="IQ52" s="39"/>
      <c r="IR52" s="39"/>
      <c r="IS52" s="39"/>
      <c r="IT52" s="39"/>
      <c r="IU52" s="39"/>
    </row>
    <row r="53" spans="1:255" s="44" customFormat="1" ht="23.65" customHeight="1" x14ac:dyDescent="0.4">
      <c r="A53" s="40"/>
      <c r="B53" s="40"/>
      <c r="C53" s="40"/>
      <c r="D53" s="40"/>
      <c r="H53" s="40"/>
      <c r="I53" s="40"/>
      <c r="J53" s="42"/>
      <c r="K53" s="40"/>
      <c r="M53" s="40"/>
      <c r="O53" s="40"/>
      <c r="P53" s="40"/>
      <c r="Q53" s="40"/>
      <c r="R53" s="40"/>
      <c r="S53" s="40"/>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c r="GI53" s="39"/>
      <c r="GJ53" s="39"/>
      <c r="GK53" s="39"/>
      <c r="GL53" s="39"/>
      <c r="GM53" s="39"/>
      <c r="GN53" s="39"/>
      <c r="GO53" s="39"/>
      <c r="GP53" s="39"/>
      <c r="GQ53" s="39"/>
      <c r="GR53" s="39"/>
      <c r="GS53" s="39"/>
      <c r="GT53" s="39"/>
      <c r="GU53" s="39"/>
      <c r="GV53" s="39"/>
      <c r="GW53" s="39"/>
      <c r="GX53" s="39"/>
      <c r="GY53" s="39"/>
      <c r="GZ53" s="39"/>
      <c r="HA53" s="39"/>
      <c r="HB53" s="39"/>
      <c r="HC53" s="39"/>
      <c r="HD53" s="39"/>
      <c r="HE53" s="39"/>
      <c r="HF53" s="39"/>
      <c r="HG53" s="39"/>
      <c r="HH53" s="39"/>
      <c r="HI53" s="39"/>
      <c r="HJ53" s="39"/>
      <c r="HK53" s="39"/>
      <c r="HL53" s="39"/>
      <c r="HM53" s="39"/>
      <c r="HN53" s="39"/>
      <c r="HO53" s="39"/>
      <c r="HP53" s="39"/>
      <c r="HQ53" s="39"/>
      <c r="HR53" s="39"/>
      <c r="HS53" s="39"/>
      <c r="HT53" s="39"/>
      <c r="HU53" s="39"/>
      <c r="HV53" s="39"/>
      <c r="HW53" s="39"/>
      <c r="HX53" s="39"/>
      <c r="HY53" s="39"/>
      <c r="HZ53" s="39"/>
      <c r="IA53" s="39"/>
      <c r="IB53" s="39"/>
      <c r="IC53" s="39"/>
      <c r="ID53" s="39"/>
      <c r="IE53" s="39"/>
      <c r="IF53" s="39"/>
      <c r="IG53" s="39"/>
      <c r="IH53" s="39"/>
      <c r="II53" s="39"/>
      <c r="IJ53" s="39"/>
      <c r="IK53" s="39"/>
      <c r="IL53" s="39"/>
      <c r="IM53" s="39"/>
      <c r="IN53" s="39"/>
      <c r="IO53" s="39"/>
      <c r="IP53" s="39"/>
      <c r="IQ53" s="39"/>
      <c r="IR53" s="39"/>
      <c r="IS53" s="39"/>
      <c r="IT53" s="39"/>
      <c r="IU53" s="39"/>
    </row>
    <row r="54" spans="1:255" s="44" customFormat="1" ht="23.65" customHeight="1" x14ac:dyDescent="0.4">
      <c r="A54" s="40"/>
      <c r="B54" s="40"/>
      <c r="C54" s="40"/>
      <c r="D54" s="40"/>
      <c r="H54" s="40"/>
      <c r="I54" s="40"/>
      <c r="J54" s="42"/>
      <c r="K54" s="40"/>
      <c r="M54" s="40"/>
      <c r="O54" s="40"/>
      <c r="P54" s="40"/>
      <c r="Q54" s="40"/>
      <c r="R54" s="40"/>
      <c r="S54" s="40"/>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c r="FL54" s="39"/>
      <c r="FM54" s="39"/>
      <c r="FN54" s="39"/>
      <c r="FO54" s="39"/>
      <c r="FP54" s="39"/>
      <c r="FQ54" s="39"/>
      <c r="FR54" s="39"/>
      <c r="FS54" s="39"/>
      <c r="FT54" s="39"/>
      <c r="FU54" s="39"/>
      <c r="FV54" s="39"/>
      <c r="FW54" s="39"/>
      <c r="FX54" s="39"/>
      <c r="FY54" s="39"/>
      <c r="FZ54" s="39"/>
      <c r="GA54" s="39"/>
      <c r="GB54" s="39"/>
      <c r="GC54" s="39"/>
      <c r="GD54" s="39"/>
      <c r="GE54" s="39"/>
      <c r="GF54" s="39"/>
      <c r="GG54" s="39"/>
      <c r="GH54" s="39"/>
      <c r="GI54" s="39"/>
      <c r="GJ54" s="39"/>
      <c r="GK54" s="39"/>
      <c r="GL54" s="39"/>
      <c r="GM54" s="39"/>
      <c r="GN54" s="39"/>
      <c r="GO54" s="39"/>
      <c r="GP54" s="39"/>
      <c r="GQ54" s="39"/>
      <c r="GR54" s="39"/>
      <c r="GS54" s="39"/>
      <c r="GT54" s="39"/>
      <c r="GU54" s="39"/>
      <c r="GV54" s="39"/>
      <c r="GW54" s="39"/>
      <c r="GX54" s="39"/>
      <c r="GY54" s="39"/>
      <c r="GZ54" s="39"/>
      <c r="HA54" s="39"/>
      <c r="HB54" s="39"/>
      <c r="HC54" s="39"/>
      <c r="HD54" s="39"/>
      <c r="HE54" s="39"/>
      <c r="HF54" s="39"/>
      <c r="HG54" s="39"/>
      <c r="HH54" s="39"/>
      <c r="HI54" s="39"/>
      <c r="HJ54" s="39"/>
      <c r="HK54" s="39"/>
      <c r="HL54" s="39"/>
      <c r="HM54" s="39"/>
      <c r="HN54" s="39"/>
      <c r="HO54" s="39"/>
      <c r="HP54" s="39"/>
      <c r="HQ54" s="39"/>
      <c r="HR54" s="39"/>
      <c r="HS54" s="39"/>
      <c r="HT54" s="39"/>
      <c r="HU54" s="39"/>
      <c r="HV54" s="39"/>
      <c r="HW54" s="39"/>
      <c r="HX54" s="39"/>
      <c r="HY54" s="39"/>
      <c r="HZ54" s="39"/>
      <c r="IA54" s="39"/>
      <c r="IB54" s="39"/>
      <c r="IC54" s="39"/>
      <c r="ID54" s="39"/>
      <c r="IE54" s="39"/>
      <c r="IF54" s="39"/>
      <c r="IG54" s="39"/>
      <c r="IH54" s="39"/>
      <c r="II54" s="39"/>
      <c r="IJ54" s="39"/>
      <c r="IK54" s="39"/>
      <c r="IL54" s="39"/>
      <c r="IM54" s="39"/>
      <c r="IN54" s="39"/>
      <c r="IO54" s="39"/>
      <c r="IP54" s="39"/>
      <c r="IQ54" s="39"/>
      <c r="IR54" s="39"/>
      <c r="IS54" s="39"/>
      <c r="IT54" s="39"/>
      <c r="IU54" s="39"/>
    </row>
    <row r="55" spans="1:255" s="44" customFormat="1" ht="23.65" customHeight="1" x14ac:dyDescent="0.4">
      <c r="A55" s="40"/>
      <c r="B55" s="40"/>
      <c r="C55" s="40"/>
      <c r="D55" s="40"/>
      <c r="E55" s="43"/>
      <c r="F55" s="41"/>
      <c r="G55" s="41"/>
      <c r="H55" s="40"/>
      <c r="I55" s="40"/>
      <c r="J55" s="42"/>
      <c r="K55" s="40"/>
      <c r="M55" s="40"/>
      <c r="O55" s="40"/>
      <c r="P55" s="40"/>
      <c r="Q55" s="40"/>
      <c r="R55" s="40"/>
      <c r="S55" s="40"/>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39"/>
      <c r="HA55" s="39"/>
      <c r="HB55" s="39"/>
      <c r="HC55" s="39"/>
      <c r="HD55" s="39"/>
      <c r="HE55" s="39"/>
      <c r="HF55" s="39"/>
      <c r="HG55" s="39"/>
      <c r="HH55" s="39"/>
      <c r="HI55" s="39"/>
      <c r="HJ55" s="39"/>
      <c r="HK55" s="39"/>
      <c r="HL55" s="39"/>
      <c r="HM55" s="39"/>
      <c r="HN55" s="39"/>
      <c r="HO55" s="39"/>
      <c r="HP55" s="39"/>
      <c r="HQ55" s="39"/>
      <c r="HR55" s="39"/>
      <c r="HS55" s="39"/>
      <c r="HT55" s="39"/>
      <c r="HU55" s="39"/>
      <c r="HV55" s="39"/>
      <c r="HW55" s="39"/>
      <c r="HX55" s="39"/>
      <c r="HY55" s="39"/>
      <c r="HZ55" s="39"/>
      <c r="IA55" s="39"/>
      <c r="IB55" s="39"/>
      <c r="IC55" s="39"/>
      <c r="ID55" s="39"/>
      <c r="IE55" s="39"/>
      <c r="IF55" s="39"/>
      <c r="IG55" s="39"/>
      <c r="IH55" s="39"/>
      <c r="II55" s="39"/>
      <c r="IJ55" s="39"/>
      <c r="IK55" s="39"/>
      <c r="IL55" s="39"/>
      <c r="IM55" s="39"/>
      <c r="IN55" s="39"/>
      <c r="IO55" s="39"/>
      <c r="IP55" s="39"/>
      <c r="IQ55" s="39"/>
      <c r="IR55" s="39"/>
      <c r="IS55" s="39"/>
      <c r="IT55" s="39"/>
      <c r="IU55" s="39"/>
    </row>
    <row r="56" spans="1:255" s="44" customFormat="1" ht="23.65" customHeight="1" x14ac:dyDescent="0.4">
      <c r="A56" s="40"/>
      <c r="B56" s="40"/>
      <c r="C56" s="40"/>
      <c r="D56" s="40"/>
      <c r="E56" s="43"/>
      <c r="F56" s="41"/>
      <c r="G56" s="41"/>
      <c r="H56" s="40"/>
      <c r="I56" s="40"/>
      <c r="J56" s="42"/>
      <c r="K56" s="40"/>
      <c r="M56" s="40"/>
      <c r="O56" s="40"/>
      <c r="P56" s="40"/>
      <c r="Q56" s="40"/>
      <c r="R56" s="40"/>
      <c r="S56" s="40"/>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c r="FI56" s="39"/>
      <c r="FJ56" s="39"/>
      <c r="FK56" s="39"/>
      <c r="FL56" s="39"/>
      <c r="FM56" s="39"/>
      <c r="FN56" s="39"/>
      <c r="FO56" s="39"/>
      <c r="FP56" s="39"/>
      <c r="FQ56" s="39"/>
      <c r="FR56" s="39"/>
      <c r="FS56" s="39"/>
      <c r="FT56" s="39"/>
      <c r="FU56" s="39"/>
      <c r="FV56" s="39"/>
      <c r="FW56" s="39"/>
      <c r="FX56" s="39"/>
      <c r="FY56" s="39"/>
      <c r="FZ56" s="39"/>
      <c r="GA56" s="39"/>
      <c r="GB56" s="39"/>
      <c r="GC56" s="39"/>
      <c r="GD56" s="39"/>
      <c r="GE56" s="39"/>
      <c r="GF56" s="39"/>
      <c r="GG56" s="39"/>
      <c r="GH56" s="39"/>
      <c r="GI56" s="39"/>
      <c r="GJ56" s="39"/>
      <c r="GK56" s="39"/>
      <c r="GL56" s="39"/>
      <c r="GM56" s="39"/>
      <c r="GN56" s="39"/>
      <c r="GO56" s="39"/>
      <c r="GP56" s="39"/>
      <c r="GQ56" s="39"/>
      <c r="GR56" s="39"/>
      <c r="GS56" s="39"/>
      <c r="GT56" s="39"/>
      <c r="GU56" s="39"/>
      <c r="GV56" s="39"/>
      <c r="GW56" s="39"/>
      <c r="GX56" s="39"/>
      <c r="GY56" s="39"/>
      <c r="GZ56" s="39"/>
      <c r="HA56" s="39"/>
      <c r="HB56" s="39"/>
      <c r="HC56" s="39"/>
      <c r="HD56" s="39"/>
      <c r="HE56" s="39"/>
      <c r="HF56" s="39"/>
      <c r="HG56" s="39"/>
      <c r="HH56" s="39"/>
      <c r="HI56" s="39"/>
      <c r="HJ56" s="39"/>
      <c r="HK56" s="39"/>
      <c r="HL56" s="39"/>
      <c r="HM56" s="39"/>
      <c r="HN56" s="39"/>
      <c r="HO56" s="39"/>
      <c r="HP56" s="39"/>
      <c r="HQ56" s="39"/>
      <c r="HR56" s="39"/>
      <c r="HS56" s="39"/>
      <c r="HT56" s="39"/>
      <c r="HU56" s="39"/>
      <c r="HV56" s="39"/>
      <c r="HW56" s="39"/>
      <c r="HX56" s="39"/>
      <c r="HY56" s="39"/>
      <c r="HZ56" s="39"/>
      <c r="IA56" s="39"/>
      <c r="IB56" s="39"/>
      <c r="IC56" s="39"/>
      <c r="ID56" s="39"/>
      <c r="IE56" s="39"/>
      <c r="IF56" s="39"/>
      <c r="IG56" s="39"/>
      <c r="IH56" s="39"/>
      <c r="II56" s="39"/>
      <c r="IJ56" s="39"/>
      <c r="IK56" s="39"/>
      <c r="IL56" s="39"/>
      <c r="IM56" s="39"/>
      <c r="IN56" s="39"/>
      <c r="IO56" s="39"/>
      <c r="IP56" s="39"/>
      <c r="IQ56" s="39"/>
      <c r="IR56" s="39"/>
      <c r="IS56" s="39"/>
      <c r="IT56" s="39"/>
      <c r="IU56" s="39"/>
    </row>
    <row r="57" spans="1:255" s="44" customFormat="1" ht="23.65" customHeight="1" x14ac:dyDescent="0.4">
      <c r="A57" s="40"/>
      <c r="B57" s="40"/>
      <c r="C57" s="40"/>
      <c r="D57" s="40"/>
      <c r="E57" s="43"/>
      <c r="F57" s="41"/>
      <c r="G57" s="41"/>
      <c r="H57" s="40"/>
      <c r="I57" s="40"/>
      <c r="J57" s="42"/>
      <c r="K57" s="40"/>
      <c r="M57" s="40"/>
      <c r="O57" s="40"/>
      <c r="P57" s="40"/>
      <c r="Q57" s="40"/>
      <c r="R57" s="40"/>
      <c r="S57" s="40"/>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39"/>
      <c r="IP57" s="39"/>
      <c r="IQ57" s="39"/>
      <c r="IR57" s="39"/>
      <c r="IS57" s="39"/>
      <c r="IT57" s="39"/>
      <c r="IU57" s="39"/>
    </row>
    <row r="58" spans="1:255" s="44" customFormat="1" ht="23.65" customHeight="1" x14ac:dyDescent="0.4">
      <c r="A58" s="40"/>
      <c r="B58" s="40"/>
      <c r="C58" s="40"/>
      <c r="D58" s="40"/>
      <c r="E58" s="43"/>
      <c r="F58" s="41"/>
      <c r="G58" s="41"/>
      <c r="H58" s="40"/>
      <c r="I58" s="40"/>
      <c r="J58" s="42"/>
      <c r="K58" s="40"/>
      <c r="M58" s="40"/>
      <c r="O58" s="40"/>
      <c r="P58" s="40"/>
      <c r="Q58" s="40"/>
      <c r="R58" s="40"/>
      <c r="S58" s="40"/>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row>
    <row r="59" spans="1:255" s="44" customFormat="1" ht="23.65" customHeight="1" x14ac:dyDescent="0.4">
      <c r="A59" s="40"/>
      <c r="B59" s="40"/>
      <c r="C59" s="40"/>
      <c r="D59" s="40"/>
      <c r="E59" s="43"/>
      <c r="F59" s="41"/>
      <c r="G59" s="41"/>
      <c r="H59" s="40"/>
      <c r="I59" s="40"/>
      <c r="J59" s="42"/>
      <c r="K59" s="40"/>
      <c r="M59" s="40"/>
      <c r="O59" s="40"/>
      <c r="P59" s="40"/>
      <c r="Q59" s="40"/>
      <c r="R59" s="40"/>
      <c r="S59" s="40"/>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c r="FP59" s="39"/>
      <c r="FQ59" s="39"/>
      <c r="FR59" s="39"/>
      <c r="FS59" s="39"/>
      <c r="FT59" s="39"/>
      <c r="FU59" s="39"/>
      <c r="FV59" s="39"/>
      <c r="FW59" s="39"/>
      <c r="FX59" s="39"/>
      <c r="FY59" s="39"/>
      <c r="FZ59" s="39"/>
      <c r="GA59" s="39"/>
      <c r="GB59" s="39"/>
      <c r="GC59" s="39"/>
      <c r="GD59" s="39"/>
      <c r="GE59" s="39"/>
      <c r="GF59" s="39"/>
      <c r="GG59" s="39"/>
      <c r="GH59" s="39"/>
      <c r="GI59" s="39"/>
      <c r="GJ59" s="39"/>
      <c r="GK59" s="39"/>
      <c r="GL59" s="39"/>
      <c r="GM59" s="39"/>
      <c r="GN59" s="39"/>
      <c r="GO59" s="39"/>
      <c r="GP59" s="39"/>
      <c r="GQ59" s="39"/>
      <c r="GR59" s="39"/>
      <c r="GS59" s="39"/>
      <c r="GT59" s="39"/>
      <c r="GU59" s="39"/>
      <c r="GV59" s="39"/>
      <c r="GW59" s="39"/>
      <c r="GX59" s="39"/>
      <c r="GY59" s="39"/>
      <c r="GZ59" s="39"/>
      <c r="HA59" s="39"/>
      <c r="HB59" s="39"/>
      <c r="HC59" s="39"/>
      <c r="HD59" s="39"/>
      <c r="HE59" s="39"/>
      <c r="HF59" s="39"/>
      <c r="HG59" s="39"/>
      <c r="HH59" s="39"/>
      <c r="HI59" s="39"/>
      <c r="HJ59" s="39"/>
      <c r="HK59" s="39"/>
      <c r="HL59" s="39"/>
      <c r="HM59" s="39"/>
      <c r="HN59" s="39"/>
      <c r="HO59" s="39"/>
      <c r="HP59" s="39"/>
      <c r="HQ59" s="39"/>
      <c r="HR59" s="39"/>
      <c r="HS59" s="39"/>
      <c r="HT59" s="39"/>
      <c r="HU59" s="39"/>
      <c r="HV59" s="39"/>
      <c r="HW59" s="39"/>
      <c r="HX59" s="39"/>
      <c r="HY59" s="39"/>
      <c r="HZ59" s="39"/>
      <c r="IA59" s="39"/>
      <c r="IB59" s="39"/>
      <c r="IC59" s="39"/>
      <c r="ID59" s="39"/>
      <c r="IE59" s="39"/>
      <c r="IF59" s="39"/>
      <c r="IG59" s="39"/>
      <c r="IH59" s="39"/>
      <c r="II59" s="39"/>
      <c r="IJ59" s="39"/>
      <c r="IK59" s="39"/>
      <c r="IL59" s="39"/>
      <c r="IM59" s="39"/>
      <c r="IN59" s="39"/>
      <c r="IO59" s="39"/>
      <c r="IP59" s="39"/>
      <c r="IQ59" s="39"/>
      <c r="IR59" s="39"/>
      <c r="IS59" s="39"/>
      <c r="IT59" s="39"/>
      <c r="IU59" s="39"/>
    </row>
    <row r="60" spans="1:255" s="44" customFormat="1" ht="23.65" customHeight="1" x14ac:dyDescent="0.4">
      <c r="A60" s="40"/>
      <c r="B60" s="40"/>
      <c r="C60" s="40"/>
      <c r="D60" s="40"/>
      <c r="E60" s="43"/>
      <c r="F60" s="41"/>
      <c r="G60" s="41"/>
      <c r="H60" s="40"/>
      <c r="I60" s="40"/>
      <c r="J60" s="42"/>
      <c r="K60" s="40"/>
      <c r="M60" s="40"/>
      <c r="O60" s="40"/>
      <c r="P60" s="40"/>
      <c r="Q60" s="40"/>
      <c r="R60" s="40"/>
      <c r="S60" s="40"/>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c r="FI60" s="39"/>
      <c r="FJ60" s="39"/>
      <c r="FK60" s="39"/>
      <c r="FL60" s="39"/>
      <c r="FM60" s="39"/>
      <c r="FN60" s="39"/>
      <c r="FO60" s="39"/>
      <c r="FP60" s="39"/>
      <c r="FQ60" s="39"/>
      <c r="FR60" s="39"/>
      <c r="FS60" s="39"/>
      <c r="FT60" s="39"/>
      <c r="FU60" s="39"/>
      <c r="FV60" s="39"/>
      <c r="FW60" s="39"/>
      <c r="FX60" s="39"/>
      <c r="FY60" s="39"/>
      <c r="FZ60" s="39"/>
      <c r="GA60" s="39"/>
      <c r="GB60" s="39"/>
      <c r="GC60" s="39"/>
      <c r="GD60" s="39"/>
      <c r="GE60" s="39"/>
      <c r="GF60" s="39"/>
      <c r="GG60" s="39"/>
      <c r="GH60" s="39"/>
      <c r="GI60" s="39"/>
      <c r="GJ60" s="39"/>
      <c r="GK60" s="39"/>
      <c r="GL60" s="39"/>
      <c r="GM60" s="39"/>
      <c r="GN60" s="39"/>
      <c r="GO60" s="39"/>
      <c r="GP60" s="39"/>
      <c r="GQ60" s="39"/>
      <c r="GR60" s="39"/>
      <c r="GS60" s="39"/>
      <c r="GT60" s="39"/>
      <c r="GU60" s="39"/>
      <c r="GV60" s="39"/>
      <c r="GW60" s="39"/>
      <c r="GX60" s="39"/>
      <c r="GY60" s="39"/>
      <c r="GZ60" s="39"/>
      <c r="HA60" s="39"/>
      <c r="HB60" s="39"/>
      <c r="HC60" s="39"/>
      <c r="HD60" s="39"/>
      <c r="HE60" s="39"/>
      <c r="HF60" s="39"/>
      <c r="HG60" s="39"/>
      <c r="HH60" s="39"/>
      <c r="HI60" s="39"/>
      <c r="HJ60" s="39"/>
      <c r="HK60" s="39"/>
      <c r="HL60" s="39"/>
      <c r="HM60" s="39"/>
      <c r="HN60" s="39"/>
      <c r="HO60" s="39"/>
      <c r="HP60" s="39"/>
      <c r="HQ60" s="39"/>
      <c r="HR60" s="39"/>
      <c r="HS60" s="39"/>
      <c r="HT60" s="39"/>
      <c r="HU60" s="39"/>
      <c r="HV60" s="39"/>
      <c r="HW60" s="39"/>
      <c r="HX60" s="39"/>
      <c r="HY60" s="39"/>
      <c r="HZ60" s="39"/>
      <c r="IA60" s="39"/>
      <c r="IB60" s="39"/>
      <c r="IC60" s="39"/>
      <c r="ID60" s="39"/>
      <c r="IE60" s="39"/>
      <c r="IF60" s="39"/>
      <c r="IG60" s="39"/>
      <c r="IH60" s="39"/>
      <c r="II60" s="39"/>
      <c r="IJ60" s="39"/>
      <c r="IK60" s="39"/>
      <c r="IL60" s="39"/>
      <c r="IM60" s="39"/>
      <c r="IN60" s="39"/>
      <c r="IO60" s="39"/>
      <c r="IP60" s="39"/>
      <c r="IQ60" s="39"/>
      <c r="IR60" s="39"/>
      <c r="IS60" s="39"/>
      <c r="IT60" s="39"/>
      <c r="IU60" s="39"/>
    </row>
    <row r="61" spans="1:255" s="44" customFormat="1" ht="23.65" customHeight="1" x14ac:dyDescent="0.4">
      <c r="A61" s="40"/>
      <c r="B61" s="40"/>
      <c r="C61" s="40"/>
      <c r="D61" s="40"/>
      <c r="E61" s="43"/>
      <c r="F61" s="41"/>
      <c r="G61" s="41"/>
      <c r="H61" s="40"/>
      <c r="I61" s="40"/>
      <c r="J61" s="42"/>
      <c r="K61" s="40"/>
      <c r="M61" s="40"/>
      <c r="O61" s="40"/>
      <c r="P61" s="40"/>
      <c r="Q61" s="40"/>
      <c r="R61" s="40"/>
      <c r="S61" s="40"/>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row>
    <row r="62" spans="1:255" s="44" customFormat="1" ht="23.65" customHeight="1" x14ac:dyDescent="0.4">
      <c r="A62" s="40"/>
      <c r="B62" s="40"/>
      <c r="C62" s="40"/>
      <c r="D62" s="40"/>
      <c r="E62" s="43"/>
      <c r="F62" s="41"/>
      <c r="G62" s="41"/>
      <c r="H62" s="40"/>
      <c r="I62" s="40"/>
      <c r="J62" s="42"/>
      <c r="K62" s="40"/>
      <c r="M62" s="40"/>
      <c r="O62" s="40"/>
      <c r="P62" s="40"/>
      <c r="Q62" s="40"/>
      <c r="R62" s="40"/>
      <c r="S62" s="40"/>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39"/>
      <c r="HA62" s="39"/>
      <c r="HB62" s="39"/>
      <c r="HC62" s="39"/>
      <c r="HD62" s="39"/>
      <c r="HE62" s="39"/>
      <c r="HF62" s="39"/>
      <c r="HG62" s="39"/>
      <c r="HH62" s="39"/>
      <c r="HI62" s="39"/>
      <c r="HJ62" s="39"/>
      <c r="HK62" s="39"/>
      <c r="HL62" s="39"/>
      <c r="HM62" s="39"/>
      <c r="HN62" s="39"/>
      <c r="HO62" s="39"/>
      <c r="HP62" s="39"/>
      <c r="HQ62" s="39"/>
      <c r="HR62" s="39"/>
      <c r="HS62" s="39"/>
      <c r="HT62" s="39"/>
      <c r="HU62" s="39"/>
      <c r="HV62" s="39"/>
      <c r="HW62" s="39"/>
      <c r="HX62" s="39"/>
      <c r="HY62" s="39"/>
      <c r="HZ62" s="39"/>
      <c r="IA62" s="39"/>
      <c r="IB62" s="39"/>
      <c r="IC62" s="39"/>
      <c r="ID62" s="39"/>
      <c r="IE62" s="39"/>
      <c r="IF62" s="39"/>
      <c r="IG62" s="39"/>
      <c r="IH62" s="39"/>
      <c r="II62" s="39"/>
      <c r="IJ62" s="39"/>
      <c r="IK62" s="39"/>
      <c r="IL62" s="39"/>
      <c r="IM62" s="39"/>
      <c r="IN62" s="39"/>
      <c r="IO62" s="39"/>
      <c r="IP62" s="39"/>
      <c r="IQ62" s="39"/>
      <c r="IR62" s="39"/>
      <c r="IS62" s="39"/>
      <c r="IT62" s="39"/>
      <c r="IU62" s="39"/>
    </row>
    <row r="63" spans="1:255" s="44" customFormat="1" ht="23.65" customHeight="1" x14ac:dyDescent="0.4">
      <c r="A63" s="40"/>
      <c r="B63" s="40"/>
      <c r="C63" s="40"/>
      <c r="D63" s="40"/>
      <c r="E63" s="43"/>
      <c r="F63" s="41"/>
      <c r="G63" s="41"/>
      <c r="H63" s="40"/>
      <c r="I63" s="40"/>
      <c r="J63" s="42"/>
      <c r="K63" s="40"/>
      <c r="M63" s="40"/>
      <c r="O63" s="40"/>
      <c r="P63" s="40"/>
      <c r="Q63" s="40"/>
      <c r="R63" s="40"/>
      <c r="S63" s="40"/>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c r="GK63" s="39"/>
      <c r="GL63" s="39"/>
      <c r="GM63" s="39"/>
      <c r="GN63" s="39"/>
      <c r="GO63" s="39"/>
      <c r="GP63" s="39"/>
      <c r="GQ63" s="39"/>
      <c r="GR63" s="39"/>
      <c r="GS63" s="39"/>
      <c r="GT63" s="39"/>
      <c r="GU63" s="39"/>
      <c r="GV63" s="39"/>
      <c r="GW63" s="39"/>
      <c r="GX63" s="39"/>
      <c r="GY63" s="39"/>
      <c r="GZ63" s="39"/>
      <c r="HA63" s="39"/>
      <c r="HB63" s="39"/>
      <c r="HC63" s="39"/>
      <c r="HD63" s="39"/>
      <c r="HE63" s="39"/>
      <c r="HF63" s="39"/>
      <c r="HG63" s="39"/>
      <c r="HH63" s="39"/>
      <c r="HI63" s="39"/>
      <c r="HJ63" s="39"/>
      <c r="HK63" s="39"/>
      <c r="HL63" s="39"/>
      <c r="HM63" s="39"/>
      <c r="HN63" s="39"/>
      <c r="HO63" s="39"/>
      <c r="HP63" s="39"/>
      <c r="HQ63" s="39"/>
      <c r="HR63" s="39"/>
      <c r="HS63" s="39"/>
      <c r="HT63" s="39"/>
      <c r="HU63" s="39"/>
      <c r="HV63" s="39"/>
      <c r="HW63" s="39"/>
      <c r="HX63" s="39"/>
      <c r="HY63" s="39"/>
      <c r="HZ63" s="39"/>
      <c r="IA63" s="39"/>
      <c r="IB63" s="39"/>
      <c r="IC63" s="39"/>
      <c r="ID63" s="39"/>
      <c r="IE63" s="39"/>
      <c r="IF63" s="39"/>
      <c r="IG63" s="39"/>
      <c r="IH63" s="39"/>
      <c r="II63" s="39"/>
      <c r="IJ63" s="39"/>
      <c r="IK63" s="39"/>
      <c r="IL63" s="39"/>
      <c r="IM63" s="39"/>
      <c r="IN63" s="39"/>
      <c r="IO63" s="39"/>
      <c r="IP63" s="39"/>
      <c r="IQ63" s="39"/>
      <c r="IR63" s="39"/>
      <c r="IS63" s="39"/>
      <c r="IT63" s="39"/>
      <c r="IU63" s="39"/>
    </row>
    <row r="64" spans="1:255" s="44" customFormat="1" ht="23.65" customHeight="1" x14ac:dyDescent="0.4">
      <c r="A64" s="40"/>
      <c r="B64" s="40"/>
      <c r="C64" s="40"/>
      <c r="D64" s="40"/>
      <c r="E64" s="43"/>
      <c r="F64" s="41"/>
      <c r="G64" s="41"/>
      <c r="H64" s="40"/>
      <c r="I64" s="40"/>
      <c r="J64" s="42"/>
      <c r="K64" s="40"/>
      <c r="M64" s="40"/>
      <c r="O64" s="40"/>
      <c r="P64" s="40"/>
      <c r="Q64" s="40"/>
      <c r="R64" s="40"/>
      <c r="S64" s="40"/>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c r="GK64" s="39"/>
      <c r="GL64" s="39"/>
      <c r="GM64" s="39"/>
      <c r="GN64" s="39"/>
      <c r="GO64" s="39"/>
      <c r="GP64" s="39"/>
      <c r="GQ64" s="39"/>
      <c r="GR64" s="39"/>
      <c r="GS64" s="39"/>
      <c r="GT64" s="39"/>
      <c r="GU64" s="39"/>
      <c r="GV64" s="39"/>
      <c r="GW64" s="39"/>
      <c r="GX64" s="39"/>
      <c r="GY64" s="39"/>
      <c r="GZ64" s="39"/>
      <c r="HA64" s="39"/>
      <c r="HB64" s="39"/>
      <c r="HC64" s="39"/>
      <c r="HD64" s="39"/>
      <c r="HE64" s="39"/>
      <c r="HF64" s="39"/>
      <c r="HG64" s="39"/>
      <c r="HH64" s="39"/>
      <c r="HI64" s="39"/>
      <c r="HJ64" s="39"/>
      <c r="HK64" s="39"/>
      <c r="HL64" s="39"/>
      <c r="HM64" s="39"/>
      <c r="HN64" s="39"/>
      <c r="HO64" s="39"/>
      <c r="HP64" s="39"/>
      <c r="HQ64" s="39"/>
      <c r="HR64" s="39"/>
      <c r="HS64" s="39"/>
      <c r="HT64" s="39"/>
      <c r="HU64" s="39"/>
      <c r="HV64" s="39"/>
      <c r="HW64" s="39"/>
      <c r="HX64" s="39"/>
      <c r="HY64" s="39"/>
      <c r="HZ64" s="39"/>
      <c r="IA64" s="39"/>
      <c r="IB64" s="39"/>
      <c r="IC64" s="39"/>
      <c r="ID64" s="39"/>
      <c r="IE64" s="39"/>
      <c r="IF64" s="39"/>
      <c r="IG64" s="39"/>
      <c r="IH64" s="39"/>
      <c r="II64" s="39"/>
      <c r="IJ64" s="39"/>
      <c r="IK64" s="39"/>
      <c r="IL64" s="39"/>
      <c r="IM64" s="39"/>
      <c r="IN64" s="39"/>
      <c r="IO64" s="39"/>
      <c r="IP64" s="39"/>
      <c r="IQ64" s="39"/>
      <c r="IR64" s="39"/>
      <c r="IS64" s="39"/>
      <c r="IT64" s="39"/>
      <c r="IU64" s="39"/>
    </row>
    <row r="65" spans="1:255" s="44" customFormat="1" ht="23.65" customHeight="1" x14ac:dyDescent="0.4">
      <c r="A65" s="40"/>
      <c r="B65" s="40"/>
      <c r="C65" s="40"/>
      <c r="D65" s="40"/>
      <c r="E65" s="43"/>
      <c r="F65" s="41"/>
      <c r="G65" s="41"/>
      <c r="H65" s="40"/>
      <c r="I65" s="40"/>
      <c r="J65" s="42"/>
      <c r="K65" s="40"/>
      <c r="M65" s="40"/>
      <c r="O65" s="40"/>
      <c r="P65" s="40"/>
      <c r="Q65" s="40"/>
      <c r="R65" s="40"/>
      <c r="S65" s="40"/>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9"/>
      <c r="GJ65" s="39"/>
      <c r="GK65" s="39"/>
      <c r="GL65" s="39"/>
      <c r="GM65" s="39"/>
      <c r="GN65" s="39"/>
      <c r="GO65" s="39"/>
      <c r="GP65" s="39"/>
      <c r="GQ65" s="39"/>
      <c r="GR65" s="39"/>
      <c r="GS65" s="39"/>
      <c r="GT65" s="39"/>
      <c r="GU65" s="39"/>
      <c r="GV65" s="39"/>
      <c r="GW65" s="39"/>
      <c r="GX65" s="39"/>
      <c r="GY65" s="39"/>
      <c r="GZ65" s="39"/>
      <c r="HA65" s="39"/>
      <c r="HB65" s="39"/>
      <c r="HC65" s="39"/>
      <c r="HD65" s="39"/>
      <c r="HE65" s="39"/>
      <c r="HF65" s="39"/>
      <c r="HG65" s="39"/>
      <c r="HH65" s="39"/>
      <c r="HI65" s="39"/>
      <c r="HJ65" s="39"/>
      <c r="HK65" s="39"/>
      <c r="HL65" s="39"/>
      <c r="HM65" s="39"/>
      <c r="HN65" s="39"/>
      <c r="HO65" s="39"/>
      <c r="HP65" s="39"/>
      <c r="HQ65" s="39"/>
      <c r="HR65" s="39"/>
      <c r="HS65" s="39"/>
      <c r="HT65" s="39"/>
      <c r="HU65" s="39"/>
      <c r="HV65" s="39"/>
      <c r="HW65" s="39"/>
      <c r="HX65" s="39"/>
      <c r="HY65" s="39"/>
      <c r="HZ65" s="39"/>
      <c r="IA65" s="39"/>
      <c r="IB65" s="39"/>
      <c r="IC65" s="39"/>
      <c r="ID65" s="39"/>
      <c r="IE65" s="39"/>
      <c r="IF65" s="39"/>
      <c r="IG65" s="39"/>
      <c r="IH65" s="39"/>
      <c r="II65" s="39"/>
      <c r="IJ65" s="39"/>
      <c r="IK65" s="39"/>
      <c r="IL65" s="39"/>
      <c r="IM65" s="39"/>
      <c r="IN65" s="39"/>
      <c r="IO65" s="39"/>
      <c r="IP65" s="39"/>
      <c r="IQ65" s="39"/>
      <c r="IR65" s="39"/>
      <c r="IS65" s="39"/>
      <c r="IT65" s="39"/>
      <c r="IU65" s="39"/>
    </row>
    <row r="66" spans="1:255" s="44" customFormat="1" ht="23.65" customHeight="1" x14ac:dyDescent="0.4">
      <c r="A66" s="40"/>
      <c r="B66" s="40"/>
      <c r="C66" s="40"/>
      <c r="D66" s="40"/>
      <c r="E66" s="43"/>
      <c r="F66" s="41"/>
      <c r="G66" s="41"/>
      <c r="H66" s="40"/>
      <c r="I66" s="40"/>
      <c r="J66" s="42"/>
      <c r="K66" s="40"/>
      <c r="M66" s="40"/>
      <c r="O66" s="40"/>
      <c r="P66" s="40"/>
      <c r="Q66" s="40"/>
      <c r="R66" s="40"/>
      <c r="S66" s="40"/>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row>
    <row r="67" spans="1:255" s="44" customFormat="1" ht="23.65" customHeight="1" x14ac:dyDescent="0.4">
      <c r="A67" s="40"/>
      <c r="B67" s="40"/>
      <c r="C67" s="40"/>
      <c r="D67" s="40"/>
      <c r="E67" s="43"/>
      <c r="F67" s="41"/>
      <c r="G67" s="41"/>
      <c r="H67" s="40"/>
      <c r="I67" s="40"/>
      <c r="J67" s="42"/>
      <c r="K67" s="40"/>
      <c r="M67" s="41"/>
      <c r="O67" s="40"/>
      <c r="P67" s="40"/>
      <c r="Q67" s="40"/>
      <c r="R67" s="40"/>
      <c r="S67" s="40"/>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row>
    <row r="68" spans="1:255" s="44" customFormat="1" ht="23.65" customHeight="1" x14ac:dyDescent="0.4">
      <c r="A68" s="40"/>
      <c r="B68" s="40"/>
      <c r="C68" s="40"/>
      <c r="D68" s="40"/>
      <c r="E68" s="43"/>
      <c r="F68" s="41"/>
      <c r="G68" s="41"/>
      <c r="H68" s="40"/>
      <c r="I68" s="40"/>
      <c r="J68" s="42"/>
      <c r="K68" s="40"/>
      <c r="M68" s="41"/>
      <c r="O68" s="40"/>
      <c r="P68" s="40"/>
      <c r="Q68" s="40"/>
      <c r="R68" s="40"/>
      <c r="S68" s="40"/>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row>
    <row r="69" spans="1:255" s="44" customFormat="1" ht="23.65" customHeight="1" x14ac:dyDescent="0.4">
      <c r="A69" s="40"/>
      <c r="B69" s="40"/>
      <c r="C69" s="40"/>
      <c r="D69" s="40"/>
      <c r="E69" s="43"/>
      <c r="F69" s="41"/>
      <c r="G69" s="41"/>
      <c r="H69" s="40"/>
      <c r="I69" s="40"/>
      <c r="J69" s="42"/>
      <c r="K69" s="40"/>
      <c r="L69" s="40"/>
      <c r="M69" s="41"/>
      <c r="O69" s="40"/>
      <c r="P69" s="40"/>
      <c r="Q69" s="40"/>
      <c r="R69" s="40"/>
      <c r="S69" s="41"/>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row>
    <row r="70" spans="1:255" s="44" customFormat="1" ht="23.65" customHeight="1" x14ac:dyDescent="0.4">
      <c r="A70" s="43"/>
      <c r="B70" s="41"/>
      <c r="C70" s="41"/>
      <c r="D70" s="41"/>
      <c r="E70" s="43"/>
      <c r="F70" s="41"/>
      <c r="G70" s="41"/>
      <c r="H70" s="41"/>
      <c r="I70" s="40"/>
      <c r="J70" s="42"/>
      <c r="K70" s="40"/>
      <c r="L70" s="40"/>
      <c r="M70" s="41"/>
      <c r="O70" s="40"/>
      <c r="P70" s="40"/>
      <c r="Q70" s="40"/>
      <c r="R70" s="40"/>
      <c r="S70" s="41"/>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row>
    <row r="71" spans="1:255" s="44" customFormat="1" ht="23.65" customHeight="1" x14ac:dyDescent="0.4">
      <c r="A71" s="43"/>
      <c r="B71" s="41"/>
      <c r="C71" s="41"/>
      <c r="D71" s="41"/>
      <c r="E71" s="43"/>
      <c r="F71" s="41"/>
      <c r="G71" s="41"/>
      <c r="H71" s="41"/>
      <c r="I71" s="40"/>
      <c r="J71" s="42"/>
      <c r="K71" s="40"/>
      <c r="L71" s="40"/>
      <c r="M71" s="41"/>
      <c r="O71" s="40"/>
      <c r="P71" s="40"/>
      <c r="Q71" s="40"/>
      <c r="R71" s="40"/>
      <c r="S71" s="41"/>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c r="HM71" s="39"/>
      <c r="HN71" s="39"/>
      <c r="HO71" s="39"/>
      <c r="HP71" s="39"/>
      <c r="HQ71" s="39"/>
      <c r="HR71" s="39"/>
      <c r="HS71" s="39"/>
      <c r="HT71" s="39"/>
      <c r="HU71" s="39"/>
      <c r="HV71" s="39"/>
      <c r="HW71" s="39"/>
      <c r="HX71" s="39"/>
      <c r="HY71" s="39"/>
      <c r="HZ71" s="39"/>
      <c r="IA71" s="39"/>
      <c r="IB71" s="39"/>
      <c r="IC71" s="39"/>
      <c r="ID71" s="39"/>
      <c r="IE71" s="39"/>
      <c r="IF71" s="39"/>
      <c r="IG71" s="39"/>
      <c r="IH71" s="39"/>
      <c r="II71" s="39"/>
      <c r="IJ71" s="39"/>
      <c r="IK71" s="39"/>
      <c r="IL71" s="39"/>
      <c r="IM71" s="39"/>
      <c r="IN71" s="39"/>
      <c r="IO71" s="39"/>
      <c r="IP71" s="39"/>
      <c r="IQ71" s="39"/>
      <c r="IR71" s="39"/>
      <c r="IS71" s="39"/>
      <c r="IT71" s="39"/>
      <c r="IU71" s="39"/>
    </row>
    <row r="72" spans="1:255" s="44" customFormat="1" ht="23.65" customHeight="1" x14ac:dyDescent="0.4">
      <c r="A72" s="43"/>
      <c r="B72" s="41"/>
      <c r="C72" s="41"/>
      <c r="D72" s="41"/>
      <c r="E72" s="43"/>
      <c r="F72" s="41"/>
      <c r="G72" s="41"/>
      <c r="H72" s="41"/>
      <c r="I72" s="40"/>
      <c r="J72" s="42"/>
      <c r="K72" s="40"/>
      <c r="L72" s="40"/>
      <c r="M72" s="41"/>
      <c r="O72" s="40"/>
      <c r="P72" s="40"/>
      <c r="Q72" s="40"/>
      <c r="R72" s="40"/>
      <c r="S72" s="41"/>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39"/>
      <c r="GB72" s="39"/>
      <c r="GC72" s="39"/>
      <c r="GD72" s="39"/>
      <c r="GE72" s="39"/>
      <c r="GF72" s="39"/>
      <c r="GG72" s="39"/>
      <c r="GH72" s="39"/>
      <c r="GI72" s="39"/>
      <c r="GJ72" s="39"/>
      <c r="GK72" s="39"/>
      <c r="GL72" s="39"/>
      <c r="GM72" s="39"/>
      <c r="GN72" s="39"/>
      <c r="GO72" s="39"/>
      <c r="GP72" s="39"/>
      <c r="GQ72" s="39"/>
      <c r="GR72" s="39"/>
      <c r="GS72" s="39"/>
      <c r="GT72" s="39"/>
      <c r="GU72" s="39"/>
      <c r="GV72" s="39"/>
      <c r="GW72" s="39"/>
      <c r="GX72" s="39"/>
      <c r="GY72" s="39"/>
      <c r="GZ72" s="39"/>
      <c r="HA72" s="39"/>
      <c r="HB72" s="39"/>
      <c r="HC72" s="39"/>
      <c r="HD72" s="39"/>
      <c r="HE72" s="39"/>
      <c r="HF72" s="39"/>
      <c r="HG72" s="39"/>
      <c r="HH72" s="39"/>
      <c r="HI72" s="39"/>
      <c r="HJ72" s="39"/>
      <c r="HK72" s="39"/>
      <c r="HL72" s="39"/>
      <c r="HM72" s="39"/>
      <c r="HN72" s="39"/>
      <c r="HO72" s="39"/>
      <c r="HP72" s="39"/>
      <c r="HQ72" s="39"/>
      <c r="HR72" s="39"/>
      <c r="HS72" s="39"/>
      <c r="HT72" s="39"/>
      <c r="HU72" s="39"/>
      <c r="HV72" s="39"/>
      <c r="HW72" s="39"/>
      <c r="HX72" s="39"/>
      <c r="HY72" s="39"/>
      <c r="HZ72" s="39"/>
      <c r="IA72" s="39"/>
      <c r="IB72" s="39"/>
      <c r="IC72" s="39"/>
      <c r="ID72" s="39"/>
      <c r="IE72" s="39"/>
      <c r="IF72" s="39"/>
      <c r="IG72" s="39"/>
      <c r="IH72" s="39"/>
      <c r="II72" s="39"/>
      <c r="IJ72" s="39"/>
      <c r="IK72" s="39"/>
      <c r="IL72" s="39"/>
      <c r="IM72" s="39"/>
      <c r="IN72" s="39"/>
      <c r="IO72" s="39"/>
      <c r="IP72" s="39"/>
      <c r="IQ72" s="39"/>
      <c r="IR72" s="39"/>
      <c r="IS72" s="39"/>
      <c r="IT72" s="39"/>
      <c r="IU72" s="39"/>
    </row>
    <row r="73" spans="1:255" ht="23.65" customHeight="1" x14ac:dyDescent="0.4">
      <c r="U73" s="44"/>
      <c r="V73" s="44"/>
    </row>
    <row r="74" spans="1:255" ht="23.65" customHeight="1" x14ac:dyDescent="0.4">
      <c r="U74" s="44"/>
      <c r="V74" s="44"/>
    </row>
  </sheetData>
  <mergeCells count="17">
    <mergeCell ref="O38:P38"/>
    <mergeCell ref="O39:P39"/>
    <mergeCell ref="U10:V10"/>
    <mergeCell ref="U3:V3"/>
    <mergeCell ref="U7:V7"/>
    <mergeCell ref="U5:V5"/>
    <mergeCell ref="O34:P34"/>
    <mergeCell ref="O12:O18"/>
    <mergeCell ref="O19:O28"/>
    <mergeCell ref="O29:O33"/>
    <mergeCell ref="A1:R1"/>
    <mergeCell ref="O2:P2"/>
    <mergeCell ref="O3:O11"/>
    <mergeCell ref="E35:E36"/>
    <mergeCell ref="F35:F36"/>
    <mergeCell ref="G35:G36"/>
    <mergeCell ref="H35:H36"/>
  </mergeCells>
  <phoneticPr fontId="2"/>
  <conditionalFormatting sqref="B3:C37">
    <cfRule type="containsBlanks" dxfId="3" priority="4">
      <formula>LEN(TRIM(B3))=0</formula>
    </cfRule>
  </conditionalFormatting>
  <conditionalFormatting sqref="F3:G25">
    <cfRule type="containsBlanks" dxfId="2" priority="3">
      <formula>LEN(TRIM(F3))=0</formula>
    </cfRule>
  </conditionalFormatting>
  <conditionalFormatting sqref="K3:L24">
    <cfRule type="containsBlanks" dxfId="1" priority="2">
      <formula>LEN(TRIM(K3))=0</formula>
    </cfRule>
  </conditionalFormatting>
  <conditionalFormatting sqref="Q3:R33">
    <cfRule type="containsBlanks" dxfId="0" priority="1">
      <formula>LEN(TRIM(Q3))=0</formula>
    </cfRule>
  </conditionalFormatting>
  <printOptions horizontalCentered="1" verticalCentered="1"/>
  <pageMargins left="0.39370078740157483" right="0.39370078740157483" top="0.39370078740157483" bottom="0.39370078740157483" header="0.19685039370078741" footer="0.11811023622047245"/>
  <pageSetup paperSize="8"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58F82-8EFD-4B78-A1C0-70F8E6908F76}">
  <sheetPr codeName="Sheet9"/>
  <dimension ref="A1:I36"/>
  <sheetViews>
    <sheetView view="pageBreakPreview" topLeftCell="A5" zoomScale="40" zoomScaleNormal="70" workbookViewId="0">
      <selection activeCell="F26" sqref="F26:G26"/>
    </sheetView>
  </sheetViews>
  <sheetFormatPr defaultColWidth="20.25" defaultRowHeight="36.75" customHeight="1" x14ac:dyDescent="0.4"/>
  <cols>
    <col min="1" max="1" width="3.625" style="2" customWidth="1"/>
    <col min="2" max="2" width="46.25" style="2" customWidth="1"/>
    <col min="3" max="3" width="29.875" style="2" customWidth="1"/>
    <col min="4" max="4" width="106.5" style="2" customWidth="1"/>
    <col min="5" max="5" width="59.125" style="3" customWidth="1"/>
    <col min="6" max="7" width="20" style="2" customWidth="1"/>
    <col min="8" max="9" width="16.5" style="2" customWidth="1"/>
    <col min="10" max="16384" width="20.25" style="2"/>
  </cols>
  <sheetData>
    <row r="1" spans="1:9" ht="36.75" customHeight="1" x14ac:dyDescent="0.4">
      <c r="A1" s="417" t="s">
        <v>27</v>
      </c>
      <c r="B1" s="399"/>
      <c r="C1" s="26" t="s">
        <v>31</v>
      </c>
      <c r="D1" s="399" t="s">
        <v>32</v>
      </c>
      <c r="E1" s="399"/>
      <c r="F1" s="399"/>
      <c r="G1" s="399"/>
      <c r="H1" s="399"/>
      <c r="I1" s="400"/>
    </row>
    <row r="2" spans="1:9" ht="51" customHeight="1" x14ac:dyDescent="0.4">
      <c r="A2" s="380" t="s">
        <v>62</v>
      </c>
      <c r="B2" s="381"/>
      <c r="C2" s="13" t="s">
        <v>297</v>
      </c>
      <c r="D2" s="401" t="s">
        <v>38</v>
      </c>
      <c r="E2" s="402"/>
      <c r="F2" s="402"/>
      <c r="G2" s="402"/>
      <c r="H2" s="402"/>
      <c r="I2" s="403"/>
    </row>
    <row r="3" spans="1:9" ht="51" customHeight="1" x14ac:dyDescent="0.4">
      <c r="A3" s="380" t="s">
        <v>63</v>
      </c>
      <c r="B3" s="381"/>
      <c r="C3" s="13" t="s">
        <v>298</v>
      </c>
      <c r="D3" s="404"/>
      <c r="E3" s="405"/>
      <c r="F3" s="405"/>
      <c r="G3" s="405"/>
      <c r="H3" s="405"/>
      <c r="I3" s="406"/>
    </row>
    <row r="4" spans="1:9" ht="51" customHeight="1" x14ac:dyDescent="0.4">
      <c r="A4" s="382" t="s">
        <v>64</v>
      </c>
      <c r="B4" s="383"/>
      <c r="C4" s="13" t="s">
        <v>67</v>
      </c>
      <c r="D4" s="401" t="s">
        <v>205</v>
      </c>
      <c r="E4" s="402"/>
      <c r="F4" s="402"/>
      <c r="G4" s="402"/>
      <c r="H4" s="402"/>
      <c r="I4" s="403"/>
    </row>
    <row r="5" spans="1:9" ht="51" customHeight="1" x14ac:dyDescent="0.4">
      <c r="A5" s="382" t="s">
        <v>125</v>
      </c>
      <c r="B5" s="383"/>
      <c r="C5" s="13" t="s">
        <v>180</v>
      </c>
      <c r="D5" s="404"/>
      <c r="E5" s="405"/>
      <c r="F5" s="405"/>
      <c r="G5" s="405"/>
      <c r="H5" s="405"/>
      <c r="I5" s="406"/>
    </row>
    <row r="6" spans="1:9" ht="51" customHeight="1" x14ac:dyDescent="0.4">
      <c r="A6" s="395" t="s">
        <v>28</v>
      </c>
      <c r="B6" s="396"/>
      <c r="C6" s="410" t="s">
        <v>181</v>
      </c>
      <c r="D6" s="401" t="s">
        <v>66</v>
      </c>
      <c r="E6" s="402"/>
      <c r="F6" s="402"/>
      <c r="G6" s="402"/>
      <c r="H6" s="402"/>
      <c r="I6" s="403"/>
    </row>
    <row r="7" spans="1:9" ht="51" customHeight="1" x14ac:dyDescent="0.4">
      <c r="A7" s="397"/>
      <c r="B7" s="398"/>
      <c r="C7" s="411"/>
      <c r="D7" s="404"/>
      <c r="E7" s="405"/>
      <c r="F7" s="405"/>
      <c r="G7" s="405"/>
      <c r="H7" s="405"/>
      <c r="I7" s="406"/>
    </row>
    <row r="8" spans="1:9" ht="51" customHeight="1" x14ac:dyDescent="0.4">
      <c r="A8" s="395" t="s">
        <v>29</v>
      </c>
      <c r="B8" s="396"/>
      <c r="C8" s="410" t="s">
        <v>294</v>
      </c>
      <c r="D8" s="401" t="s">
        <v>26</v>
      </c>
      <c r="E8" s="402"/>
      <c r="F8" s="402"/>
      <c r="G8" s="402"/>
      <c r="H8" s="402"/>
      <c r="I8" s="403"/>
    </row>
    <row r="9" spans="1:9" ht="51" customHeight="1" x14ac:dyDescent="0.4">
      <c r="A9" s="397"/>
      <c r="B9" s="398"/>
      <c r="C9" s="411"/>
      <c r="D9" s="404"/>
      <c r="E9" s="405"/>
      <c r="F9" s="405"/>
      <c r="G9" s="405"/>
      <c r="H9" s="405"/>
      <c r="I9" s="406"/>
    </row>
    <row r="10" spans="1:9" ht="51" customHeight="1" x14ac:dyDescent="0.4">
      <c r="A10" s="395" t="s">
        <v>30</v>
      </c>
      <c r="B10" s="396"/>
      <c r="C10" s="410" t="s">
        <v>295</v>
      </c>
      <c r="D10" s="401" t="s">
        <v>65</v>
      </c>
      <c r="E10" s="402"/>
      <c r="F10" s="402"/>
      <c r="G10" s="402"/>
      <c r="H10" s="402"/>
      <c r="I10" s="403"/>
    </row>
    <row r="11" spans="1:9" ht="51" customHeight="1" x14ac:dyDescent="0.4">
      <c r="A11" s="397"/>
      <c r="B11" s="398"/>
      <c r="C11" s="411"/>
      <c r="D11" s="404"/>
      <c r="E11" s="405"/>
      <c r="F11" s="405"/>
      <c r="G11" s="405"/>
      <c r="H11" s="405"/>
      <c r="I11" s="406"/>
    </row>
    <row r="12" spans="1:9" ht="45.75" customHeight="1" thickBot="1" x14ac:dyDescent="0.45">
      <c r="A12" s="407"/>
      <c r="B12" s="408"/>
      <c r="C12" s="408"/>
      <c r="D12" s="408"/>
      <c r="E12" s="408"/>
      <c r="F12" s="408"/>
      <c r="G12" s="408"/>
      <c r="H12" s="408"/>
      <c r="I12" s="409"/>
    </row>
    <row r="13" spans="1:9" ht="36.75" customHeight="1" x14ac:dyDescent="0.4">
      <c r="A13" s="426" t="s">
        <v>21</v>
      </c>
      <c r="B13" s="427"/>
      <c r="C13" s="427"/>
      <c r="D13" s="428"/>
      <c r="E13" s="38" t="s">
        <v>18</v>
      </c>
      <c r="F13" s="7" t="s">
        <v>16</v>
      </c>
      <c r="G13" s="7" t="s">
        <v>15</v>
      </c>
      <c r="H13" s="7" t="s">
        <v>17</v>
      </c>
      <c r="I13" s="8" t="s">
        <v>173</v>
      </c>
    </row>
    <row r="14" spans="1:9" ht="36.75" customHeight="1" x14ac:dyDescent="0.4">
      <c r="A14" s="429"/>
      <c r="B14" s="386" t="s">
        <v>14</v>
      </c>
      <c r="C14" s="386"/>
      <c r="D14" s="386"/>
      <c r="E14" s="386"/>
      <c r="F14" s="386"/>
      <c r="G14" s="386"/>
      <c r="H14" s="386"/>
      <c r="I14" s="387"/>
    </row>
    <row r="15" spans="1:9" ht="36.75" customHeight="1" x14ac:dyDescent="0.4">
      <c r="A15" s="430"/>
      <c r="B15" s="13" t="s">
        <v>4</v>
      </c>
      <c r="C15" s="384" t="s">
        <v>50</v>
      </c>
      <c r="D15" s="385"/>
      <c r="E15" s="340" t="s">
        <v>183</v>
      </c>
      <c r="F15" s="329" t="e">
        <f>決算書入力!F35/決算書入力!F37</f>
        <v>#DIV/0!</v>
      </c>
      <c r="G15" s="329" t="e">
        <f>決算書入力!G35/決算書入力!G37</f>
        <v>#DIV/0!</v>
      </c>
      <c r="H15" s="28">
        <v>15</v>
      </c>
      <c r="I15" s="29" t="e">
        <f>IF(G15&lt;0, 0, IF(G15&lt;10%, 1, IF(G15&lt;15%, 2, IF(G15&lt;20%, 3, IF(G15&lt;25%, 4, IF(G15&lt;30%, 5, IF(G15&lt;50%, 10, 15)))))))</f>
        <v>#DIV/0!</v>
      </c>
    </row>
    <row r="16" spans="1:9" ht="36.75" customHeight="1" x14ac:dyDescent="0.4">
      <c r="A16" s="430"/>
      <c r="B16" s="13" t="s">
        <v>13</v>
      </c>
      <c r="C16" s="384" t="s">
        <v>52</v>
      </c>
      <c r="D16" s="385"/>
      <c r="E16" s="13" t="s">
        <v>182</v>
      </c>
      <c r="F16" s="329" t="e">
        <f>決算書入力!F20/決算書入力!F35</f>
        <v>#DIV/0!</v>
      </c>
      <c r="G16" s="329" t="e">
        <f>決算書入力!G21/決算書入力!G35</f>
        <v>#DIV/0!</v>
      </c>
      <c r="H16" s="28">
        <v>5</v>
      </c>
      <c r="I16" s="29" t="e">
        <f>IF(G16&gt;=150%, 0, IF(G16&gt;=100%, 1, IF(G16&gt;=50%, 3, 5)))</f>
        <v>#DIV/0!</v>
      </c>
    </row>
    <row r="17" spans="1:9" ht="36.75" customHeight="1" x14ac:dyDescent="0.4">
      <c r="A17" s="430"/>
      <c r="B17" s="13" t="s">
        <v>12</v>
      </c>
      <c r="C17" s="384" t="s">
        <v>53</v>
      </c>
      <c r="D17" s="385"/>
      <c r="E17" s="13" t="s">
        <v>185</v>
      </c>
      <c r="F17" s="329" t="e">
        <f>(決算書入力!B35/(決算書入力!F20+決算書入力!F35))</f>
        <v>#DIV/0!</v>
      </c>
      <c r="G17" s="329" t="e">
        <f>(決算書入力!C35/(決算書入力!G20+決算書入力!G35))</f>
        <v>#DIV/0!</v>
      </c>
      <c r="H17" s="28">
        <v>5</v>
      </c>
      <c r="I17" s="29" t="e">
        <f>IF(G17&gt;=120%, 0, IF(G17&gt;=100%, 2, IF(G17&gt;=50%, 3, 5)))</f>
        <v>#DIV/0!</v>
      </c>
    </row>
    <row r="18" spans="1:9" ht="36.75" customHeight="1" thickBot="1" x14ac:dyDescent="0.45">
      <c r="A18" s="430"/>
      <c r="B18" s="13" t="s">
        <v>11</v>
      </c>
      <c r="C18" s="384" t="s">
        <v>51</v>
      </c>
      <c r="D18" s="385"/>
      <c r="E18" s="13" t="s">
        <v>186</v>
      </c>
      <c r="F18" s="329" t="e">
        <f>決算書入力!B19/決算書入力!F15</f>
        <v>#DIV/0!</v>
      </c>
      <c r="G18" s="329" t="e">
        <f>決算書入力!C19/決算書入力!G15</f>
        <v>#DIV/0!</v>
      </c>
      <c r="H18" s="30">
        <v>10</v>
      </c>
      <c r="I18" s="29" t="e">
        <f>IF(G18&lt;100%, 0, IF(G18&lt;150%, 1, IF(G18&lt;200%, 3, IF(G18&lt;300%, 5, 10))))</f>
        <v>#DIV/0!</v>
      </c>
    </row>
    <row r="19" spans="1:9" ht="36.75" customHeight="1" thickTop="1" thickBot="1" x14ac:dyDescent="0.45">
      <c r="A19" s="4"/>
      <c r="B19" s="418" t="s">
        <v>22</v>
      </c>
      <c r="C19" s="386"/>
      <c r="D19" s="419"/>
      <c r="E19" s="16"/>
      <c r="F19" s="17"/>
      <c r="G19" s="17"/>
      <c r="H19" s="20" t="s">
        <v>34</v>
      </c>
      <c r="I19" s="34" t="e">
        <f>SUM(I15:I18)</f>
        <v>#DIV/0!</v>
      </c>
    </row>
    <row r="20" spans="1:9" ht="36.75" customHeight="1" thickTop="1" x14ac:dyDescent="0.4">
      <c r="A20" s="431"/>
      <c r="B20" s="388" t="s">
        <v>10</v>
      </c>
      <c r="C20" s="389"/>
      <c r="D20" s="389"/>
      <c r="E20" s="389"/>
      <c r="F20" s="389"/>
      <c r="G20" s="389"/>
      <c r="H20" s="389"/>
      <c r="I20" s="390"/>
    </row>
    <row r="21" spans="1:9" ht="36.75" customHeight="1" x14ac:dyDescent="0.4">
      <c r="A21" s="432"/>
      <c r="B21" s="12" t="s">
        <v>9</v>
      </c>
      <c r="C21" s="384" t="s">
        <v>54</v>
      </c>
      <c r="D21" s="385"/>
      <c r="E21" s="13" t="s">
        <v>187</v>
      </c>
      <c r="F21" s="328" t="e">
        <f>決算書入力!K19/決算書入力!K3</f>
        <v>#DIV/0!</v>
      </c>
      <c r="G21" s="328" t="e">
        <f>決算書入力!L19/決算書入力!L3</f>
        <v>#DIV/0!</v>
      </c>
      <c r="H21" s="28">
        <v>15</v>
      </c>
      <c r="I21" s="29" t="e">
        <f>IF(G21&lt;0, 0, IF(G21&lt;5%, 3, IF(G21&lt;10%, 5, IF(G21&lt;30%, 7, IF(G21&lt;50%, 10, 15)))))</f>
        <v>#DIV/0!</v>
      </c>
    </row>
    <row r="22" spans="1:9" ht="36.75" customHeight="1" x14ac:dyDescent="0.4">
      <c r="A22" s="432"/>
      <c r="B22" s="12" t="s">
        <v>8</v>
      </c>
      <c r="C22" s="384" t="s">
        <v>55</v>
      </c>
      <c r="D22" s="385"/>
      <c r="E22" s="13" t="s">
        <v>188</v>
      </c>
      <c r="F22" s="328" t="e">
        <f>決算書入力!K19/決算書入力!B37</f>
        <v>#DIV/0!</v>
      </c>
      <c r="G22" s="328" t="e">
        <f>決算書入力!L19/決算書入力!C37</f>
        <v>#DIV/0!</v>
      </c>
      <c r="H22" s="28">
        <v>5</v>
      </c>
      <c r="I22" s="29" t="e">
        <f>IF(G22&lt;0%, 0, IF(G22&lt;5%, 1, IF(G22&lt;10%, 2, IF(G22&lt;20%, 3, 5))))</f>
        <v>#DIV/0!</v>
      </c>
    </row>
    <row r="23" spans="1:9" ht="36.75" customHeight="1" thickBot="1" x14ac:dyDescent="0.45">
      <c r="A23" s="432"/>
      <c r="B23" s="12" t="s">
        <v>7</v>
      </c>
      <c r="C23" s="384" t="s">
        <v>176</v>
      </c>
      <c r="D23" s="385"/>
      <c r="E23" s="341"/>
      <c r="F23" s="27" t="str">
        <f>IF(決算書入力!K24&gt;=0, "黒字", "赤字")</f>
        <v>黒字</v>
      </c>
      <c r="G23" s="27" t="str">
        <f>IF(決算書入力!L24&gt;=0, "黒字", "赤字")</f>
        <v>黒字</v>
      </c>
      <c r="H23" s="28">
        <v>5</v>
      </c>
      <c r="I23" s="29">
        <f>IF(AND(F23="黒字", G23="黒字"), 5, 0)</f>
        <v>5</v>
      </c>
    </row>
    <row r="24" spans="1:9" ht="36.75" customHeight="1" thickTop="1" thickBot="1" x14ac:dyDescent="0.45">
      <c r="A24" s="5"/>
      <c r="B24" s="420" t="s">
        <v>23</v>
      </c>
      <c r="C24" s="421"/>
      <c r="D24" s="422"/>
      <c r="E24" s="14"/>
      <c r="F24" s="15"/>
      <c r="G24" s="15"/>
      <c r="H24" s="21" t="s">
        <v>35</v>
      </c>
      <c r="I24" s="35" t="e">
        <f>SUM(I21:I23)</f>
        <v>#DIV/0!</v>
      </c>
    </row>
    <row r="25" spans="1:9" ht="36.75" customHeight="1" thickTop="1" x14ac:dyDescent="0.4">
      <c r="A25" s="433"/>
      <c r="B25" s="391" t="s">
        <v>6</v>
      </c>
      <c r="C25" s="391"/>
      <c r="D25" s="391"/>
      <c r="E25" s="391"/>
      <c r="F25" s="391"/>
      <c r="G25" s="391"/>
      <c r="H25" s="391"/>
      <c r="I25" s="392"/>
    </row>
    <row r="26" spans="1:9" ht="36.75" customHeight="1" x14ac:dyDescent="0.4">
      <c r="A26" s="434"/>
      <c r="B26" s="13" t="s">
        <v>5</v>
      </c>
      <c r="C26" s="384" t="s">
        <v>56</v>
      </c>
      <c r="D26" s="385"/>
      <c r="E26" s="13" t="s">
        <v>189</v>
      </c>
      <c r="F26" s="378" t="e">
        <f>決算書入力!L19/決算書入力!K19</f>
        <v>#DIV/0!</v>
      </c>
      <c r="G26" s="379"/>
      <c r="H26" s="28">
        <v>5</v>
      </c>
      <c r="I26" s="29" t="e">
        <f>IF(F26&lt;100%, 0, IF(F26&lt;150%, 1, IF(F26&lt;200%, 3, 5)))</f>
        <v>#DIV/0!</v>
      </c>
    </row>
    <row r="27" spans="1:9" ht="36.75" customHeight="1" x14ac:dyDescent="0.4">
      <c r="A27" s="434"/>
      <c r="B27" s="13" t="s">
        <v>19</v>
      </c>
      <c r="C27" s="384" t="s">
        <v>57</v>
      </c>
      <c r="D27" s="385"/>
      <c r="E27" s="341"/>
      <c r="F27" s="330">
        <f>決算書入力!F35</f>
        <v>0</v>
      </c>
      <c r="G27" s="330">
        <f>決算書入力!G35</f>
        <v>0</v>
      </c>
      <c r="H27" s="28">
        <v>5</v>
      </c>
      <c r="I27" s="29">
        <f>IF(G27&lt;0, 0, IF(G27&lt;50000000, 1, IF(G27&lt;100000000, 2, IF(G27&lt;200000000, 3, IF(G27&lt;300000000, 4, 5)))))</f>
        <v>1</v>
      </c>
    </row>
    <row r="28" spans="1:9" ht="36.75" customHeight="1" thickBot="1" x14ac:dyDescent="0.45">
      <c r="A28" s="434"/>
      <c r="B28" s="13" t="s">
        <v>3</v>
      </c>
      <c r="C28" s="384" t="s">
        <v>58</v>
      </c>
      <c r="D28" s="385"/>
      <c r="E28" s="13" t="s">
        <v>190</v>
      </c>
      <c r="F28" s="378" t="e">
        <f>決算書入力!L3/決算書入力!K3</f>
        <v>#DIV/0!</v>
      </c>
      <c r="G28" s="379"/>
      <c r="H28" s="28">
        <v>5</v>
      </c>
      <c r="I28" s="29" t="e">
        <f>IF(F28&lt;100%, 0, IF(F28&lt;150%, 1, IF(F28&lt;200%, 3, 5)))</f>
        <v>#DIV/0!</v>
      </c>
    </row>
    <row r="29" spans="1:9" ht="36.75" customHeight="1" thickTop="1" thickBot="1" x14ac:dyDescent="0.45">
      <c r="A29" s="6"/>
      <c r="B29" s="423" t="s">
        <v>24</v>
      </c>
      <c r="C29" s="424"/>
      <c r="D29" s="425"/>
      <c r="E29" s="18"/>
      <c r="F29" s="19"/>
      <c r="G29" s="19"/>
      <c r="H29" s="22" t="s">
        <v>36</v>
      </c>
      <c r="I29" s="36" t="e">
        <f>SUM(I26:I28)</f>
        <v>#DIV/0!</v>
      </c>
    </row>
    <row r="30" spans="1:9" ht="36.75" customHeight="1" thickTop="1" x14ac:dyDescent="0.4">
      <c r="A30" s="415"/>
      <c r="B30" s="393" t="s">
        <v>2</v>
      </c>
      <c r="C30" s="393"/>
      <c r="D30" s="393"/>
      <c r="E30" s="393"/>
      <c r="F30" s="393"/>
      <c r="G30" s="393"/>
      <c r="H30" s="393"/>
      <c r="I30" s="394"/>
    </row>
    <row r="31" spans="1:9" ht="36.75" customHeight="1" x14ac:dyDescent="0.4">
      <c r="A31" s="416"/>
      <c r="B31" s="13" t="s">
        <v>1</v>
      </c>
      <c r="C31" s="384" t="s">
        <v>59</v>
      </c>
      <c r="D31" s="385"/>
      <c r="E31" s="13" t="s">
        <v>192</v>
      </c>
      <c r="F31" s="331" t="e">
        <f>決算書入力!F20/(決算書入力!K11*0.7+決算書入力!Q27)</f>
        <v>#DIV/0!</v>
      </c>
      <c r="G31" s="331" t="e">
        <f>決算書入力!G20/(決算書入力!L11*0.7+決算書入力!R27)</f>
        <v>#DIV/0!</v>
      </c>
      <c r="H31" s="28">
        <v>10</v>
      </c>
      <c r="I31" s="29" t="e">
        <f>IF(OR(G31&gt;=10, G31&lt;0), 0, IF(AND(G31&gt;=7, G31&lt;10), 2, IF(AND(G31&gt;=5, G31&lt;7), 3, IF(G31=0, 10, IF(AND(G31&gt;0, G31&lt;5), 5, 0)))))</f>
        <v>#DIV/0!</v>
      </c>
    </row>
    <row r="32" spans="1:9" ht="36.75" customHeight="1" x14ac:dyDescent="0.4">
      <c r="A32" s="416"/>
      <c r="B32" s="32" t="s">
        <v>0</v>
      </c>
      <c r="C32" s="384" t="s">
        <v>60</v>
      </c>
      <c r="D32" s="385"/>
      <c r="E32" s="13" t="s">
        <v>184</v>
      </c>
      <c r="F32" s="339" t="e">
        <f>(決算書入力!K11+決算書入力!K12)/決算書入力!K16</f>
        <v>#DIV/0!</v>
      </c>
      <c r="G32" s="339" t="e">
        <f>(決算書入力!L11+決算書入力!L12)/決算書入力!L16</f>
        <v>#DIV/0!</v>
      </c>
      <c r="H32" s="28">
        <v>5</v>
      </c>
      <c r="I32" s="29">
        <f>IFERROR(IF(G32 &lt; 1, 0, IF(G32 &lt; 3, 3, 5)), 0)</f>
        <v>0</v>
      </c>
    </row>
    <row r="33" spans="1:9" ht="36.75" customHeight="1" thickBot="1" x14ac:dyDescent="0.45">
      <c r="A33" s="416"/>
      <c r="B33" s="33" t="s">
        <v>20</v>
      </c>
      <c r="C33" s="384" t="s">
        <v>61</v>
      </c>
      <c r="D33" s="385"/>
      <c r="E33" s="33" t="s">
        <v>191</v>
      </c>
      <c r="F33" s="338">
        <f>決算書入力!K11*0.7+決算書入力!Q27</f>
        <v>0</v>
      </c>
      <c r="G33" s="338">
        <f>決算書入力!L11*0.7+決算書入力!R27</f>
        <v>0</v>
      </c>
      <c r="H33" s="28">
        <v>10</v>
      </c>
      <c r="I33" s="29">
        <f>IF(G33&lt;0, 0, IF(G33&lt;10000000, 1, IF(G33&lt;50000000, 3, IF(G33&lt;100000000, 5, IF(G33&lt;300000000, 7, 10)))))</f>
        <v>1</v>
      </c>
    </row>
    <row r="34" spans="1:9" ht="36.75" customHeight="1" thickTop="1" thickBot="1" x14ac:dyDescent="0.45">
      <c r="A34" s="416"/>
      <c r="B34" s="412" t="s">
        <v>25</v>
      </c>
      <c r="C34" s="413"/>
      <c r="D34" s="414"/>
      <c r="E34" s="23"/>
      <c r="F34" s="24"/>
      <c r="G34" s="24"/>
      <c r="H34" s="25" t="s">
        <v>37</v>
      </c>
      <c r="I34" s="37" t="e">
        <f>SUM(I31:I33)</f>
        <v>#DIV/0!</v>
      </c>
    </row>
    <row r="35" spans="1:9" ht="36.75" customHeight="1" x14ac:dyDescent="0.4">
      <c r="A35" s="435"/>
      <c r="B35" s="436"/>
      <c r="C35" s="436"/>
      <c r="D35" s="436"/>
      <c r="E35" s="437"/>
      <c r="F35" s="440" t="s">
        <v>33</v>
      </c>
      <c r="G35" s="441" t="e">
        <f>I19+I24+I29+I34</f>
        <v>#DIV/0!</v>
      </c>
      <c r="H35" s="441"/>
      <c r="I35" s="442"/>
    </row>
    <row r="36" spans="1:9" ht="36.75" customHeight="1" thickBot="1" x14ac:dyDescent="0.45">
      <c r="A36" s="438"/>
      <c r="B36" s="438"/>
      <c r="C36" s="438"/>
      <c r="D36" s="438"/>
      <c r="E36" s="439"/>
      <c r="F36" s="443" t="s">
        <v>296</v>
      </c>
      <c r="G36" s="444" t="e">
        <f>IF(G35&gt;=70, "正常先①",
   IF(G35&gt;=40, "正常先②",
   IF(G35&gt;=30, "要注意先①",
   IF(G35&gt;=20, "要注意先②",
   IF(G35&gt;=10, "破綻懸念先",
   IF(G35&gt;=5, "実質破綻先",
   "破綻先"))))))</f>
        <v>#DIV/0!</v>
      </c>
      <c r="H36" s="444"/>
      <c r="I36" s="445"/>
    </row>
  </sheetData>
  <mergeCells count="48">
    <mergeCell ref="G36:I36"/>
    <mergeCell ref="B34:D34"/>
    <mergeCell ref="A30:A34"/>
    <mergeCell ref="A1:B1"/>
    <mergeCell ref="A2:B2"/>
    <mergeCell ref="A4:B4"/>
    <mergeCell ref="B19:D19"/>
    <mergeCell ref="B24:D24"/>
    <mergeCell ref="B29:D29"/>
    <mergeCell ref="A13:D13"/>
    <mergeCell ref="C15:D15"/>
    <mergeCell ref="C16:D16"/>
    <mergeCell ref="C17:D17"/>
    <mergeCell ref="C18:D18"/>
    <mergeCell ref="A14:A18"/>
    <mergeCell ref="A20:A23"/>
    <mergeCell ref="A25:A28"/>
    <mergeCell ref="C26:D26"/>
    <mergeCell ref="C27:D27"/>
    <mergeCell ref="C28:D28"/>
    <mergeCell ref="D1:I1"/>
    <mergeCell ref="D2:I3"/>
    <mergeCell ref="D4:I5"/>
    <mergeCell ref="D6:I7"/>
    <mergeCell ref="D8:I9"/>
    <mergeCell ref="A12:I12"/>
    <mergeCell ref="D10:I11"/>
    <mergeCell ref="A8:B9"/>
    <mergeCell ref="A10:B11"/>
    <mergeCell ref="C6:C7"/>
    <mergeCell ref="C8:C9"/>
    <mergeCell ref="C10:C11"/>
    <mergeCell ref="G35:I35"/>
    <mergeCell ref="F28:G28"/>
    <mergeCell ref="F26:G26"/>
    <mergeCell ref="A3:B3"/>
    <mergeCell ref="A5:B5"/>
    <mergeCell ref="C31:D31"/>
    <mergeCell ref="C32:D32"/>
    <mergeCell ref="C33:D33"/>
    <mergeCell ref="B14:I14"/>
    <mergeCell ref="B20:I20"/>
    <mergeCell ref="B25:I25"/>
    <mergeCell ref="B30:I30"/>
    <mergeCell ref="C21:D21"/>
    <mergeCell ref="C22:D22"/>
    <mergeCell ref="C23:D23"/>
    <mergeCell ref="A6:B7"/>
  </mergeCells>
  <phoneticPr fontId="2"/>
  <printOptions horizontalCentered="1" verticalCentered="1"/>
  <pageMargins left="0.19685039370078741" right="0.19685039370078741" top="0.19685039370078741" bottom="0.19685039370078741" header="3.937007874015748E-2" footer="0.11811023622047245"/>
  <pageSetup paperSize="9" scale="39" orientation="landscape" r:id="rId1"/>
  <headerFooter>
    <oddHeader>&amp;C&amp;"-,太字"&amp;14　&amp;18信用格付判定シート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26A0D-4552-4F15-BA92-E7E91A8A1CC2}">
  <sheetPr codeName="Sheet1"/>
  <dimension ref="A1:S14"/>
  <sheetViews>
    <sheetView topLeftCell="B1" zoomScale="54" workbookViewId="0">
      <selection activeCell="M17" sqref="M17"/>
    </sheetView>
  </sheetViews>
  <sheetFormatPr defaultColWidth="18.25" defaultRowHeight="42" customHeight="1" x14ac:dyDescent="0.4"/>
  <sheetData>
    <row r="1" spans="1:19" ht="42" customHeight="1" x14ac:dyDescent="0.4">
      <c r="A1" s="31"/>
      <c r="B1" s="332" t="s">
        <v>17</v>
      </c>
      <c r="C1" s="332" t="s">
        <v>40</v>
      </c>
      <c r="D1" s="332" t="s">
        <v>39</v>
      </c>
      <c r="E1" s="332" t="s">
        <v>41</v>
      </c>
      <c r="F1" s="332" t="s">
        <v>42</v>
      </c>
      <c r="G1" s="332" t="s">
        <v>43</v>
      </c>
      <c r="H1" s="332" t="s">
        <v>44</v>
      </c>
      <c r="I1" s="332" t="s">
        <v>45</v>
      </c>
      <c r="J1" s="332" t="s">
        <v>46</v>
      </c>
      <c r="K1" s="332" t="s">
        <v>47</v>
      </c>
      <c r="L1" s="332" t="s">
        <v>48</v>
      </c>
      <c r="M1" s="332" t="s">
        <v>49</v>
      </c>
      <c r="N1" s="332" t="s">
        <v>68</v>
      </c>
      <c r="O1" s="332" t="s">
        <v>69</v>
      </c>
      <c r="P1" s="332" t="s">
        <v>70</v>
      </c>
      <c r="Q1" s="332" t="s">
        <v>71</v>
      </c>
      <c r="R1" s="332" t="s">
        <v>72</v>
      </c>
    </row>
    <row r="2" spans="1:19" ht="42" customHeight="1" x14ac:dyDescent="0.4">
      <c r="A2" s="10" t="s">
        <v>4</v>
      </c>
      <c r="B2" s="9">
        <v>15</v>
      </c>
      <c r="C2" s="333" t="s">
        <v>79</v>
      </c>
      <c r="D2" s="333" t="s">
        <v>78</v>
      </c>
      <c r="E2" s="333" t="s">
        <v>77</v>
      </c>
      <c r="F2" s="333" t="s">
        <v>76</v>
      </c>
      <c r="G2" s="333" t="s">
        <v>74</v>
      </c>
      <c r="H2" s="333" t="s">
        <v>293</v>
      </c>
      <c r="I2" s="334"/>
      <c r="J2" s="334"/>
      <c r="K2" s="334"/>
      <c r="L2" s="334"/>
      <c r="M2" s="333" t="s">
        <v>75</v>
      </c>
      <c r="N2" s="334"/>
      <c r="O2" s="334"/>
      <c r="P2" s="334"/>
      <c r="Q2" s="334"/>
      <c r="R2" s="335" t="s">
        <v>73</v>
      </c>
      <c r="S2" t="s">
        <v>112</v>
      </c>
    </row>
    <row r="3" spans="1:19" ht="42" customHeight="1" x14ac:dyDescent="0.4">
      <c r="A3" s="10" t="s">
        <v>13</v>
      </c>
      <c r="B3" s="9">
        <v>5</v>
      </c>
      <c r="C3" s="333" t="s">
        <v>90</v>
      </c>
      <c r="D3" s="333" t="s">
        <v>94</v>
      </c>
      <c r="E3" s="334"/>
      <c r="F3" s="333" t="s">
        <v>92</v>
      </c>
      <c r="G3" s="334"/>
      <c r="H3" s="333" t="s">
        <v>93</v>
      </c>
      <c r="I3" s="332"/>
      <c r="J3" s="332"/>
      <c r="K3" s="332"/>
      <c r="L3" s="332"/>
      <c r="M3" s="332"/>
      <c r="N3" s="332"/>
      <c r="O3" s="332"/>
      <c r="P3" s="332"/>
      <c r="Q3" s="332"/>
      <c r="R3" s="332"/>
      <c r="S3" t="s">
        <v>113</v>
      </c>
    </row>
    <row r="4" spans="1:19" ht="42" customHeight="1" x14ac:dyDescent="0.4">
      <c r="A4" s="10" t="s">
        <v>12</v>
      </c>
      <c r="B4" s="9">
        <v>5</v>
      </c>
      <c r="C4" s="333" t="s">
        <v>174</v>
      </c>
      <c r="D4" s="334"/>
      <c r="E4" s="333" t="s">
        <v>175</v>
      </c>
      <c r="F4" s="333" t="s">
        <v>92</v>
      </c>
      <c r="G4" s="334"/>
      <c r="H4" s="333" t="s">
        <v>93</v>
      </c>
      <c r="I4" s="332"/>
      <c r="J4" s="332"/>
      <c r="K4" s="332"/>
      <c r="L4" s="332"/>
      <c r="M4" s="332"/>
      <c r="N4" s="332"/>
      <c r="O4" s="332"/>
      <c r="P4" s="332"/>
      <c r="Q4" s="332"/>
      <c r="R4" s="332"/>
      <c r="S4" t="s">
        <v>114</v>
      </c>
    </row>
    <row r="5" spans="1:19" ht="42" customHeight="1" x14ac:dyDescent="0.4">
      <c r="A5" s="10" t="s">
        <v>11</v>
      </c>
      <c r="B5" s="9">
        <v>10</v>
      </c>
      <c r="C5" s="333" t="s">
        <v>92</v>
      </c>
      <c r="D5" s="333" t="s">
        <v>91</v>
      </c>
      <c r="E5" s="334"/>
      <c r="F5" s="333" t="s">
        <v>90</v>
      </c>
      <c r="G5" s="334"/>
      <c r="H5" s="333" t="s">
        <v>89</v>
      </c>
      <c r="I5" s="334"/>
      <c r="J5" s="334"/>
      <c r="K5" s="334"/>
      <c r="L5" s="334"/>
      <c r="M5" s="333" t="s">
        <v>88</v>
      </c>
      <c r="N5" s="332"/>
      <c r="O5" s="332"/>
      <c r="P5" s="332"/>
      <c r="Q5" s="332"/>
      <c r="R5" s="332"/>
      <c r="S5" t="s">
        <v>115</v>
      </c>
    </row>
    <row r="6" spans="1:19" ht="42" customHeight="1" x14ac:dyDescent="0.4">
      <c r="A6" s="10" t="s">
        <v>9</v>
      </c>
      <c r="B6" s="9">
        <v>15</v>
      </c>
      <c r="C6" s="333" t="s">
        <v>99</v>
      </c>
      <c r="D6" s="334"/>
      <c r="E6" s="334"/>
      <c r="F6" s="333" t="s">
        <v>177</v>
      </c>
      <c r="G6" s="334"/>
      <c r="H6" s="333" t="s">
        <v>98</v>
      </c>
      <c r="I6" s="334"/>
      <c r="J6" s="333" t="s">
        <v>97</v>
      </c>
      <c r="K6" s="334"/>
      <c r="L6" s="334"/>
      <c r="M6" s="333" t="s">
        <v>96</v>
      </c>
      <c r="N6" s="334"/>
      <c r="O6" s="334"/>
      <c r="P6" s="334"/>
      <c r="Q6" s="334"/>
      <c r="R6" s="333" t="s">
        <v>95</v>
      </c>
      <c r="S6" t="s">
        <v>116</v>
      </c>
    </row>
    <row r="7" spans="1:19" ht="42" customHeight="1" x14ac:dyDescent="0.4">
      <c r="A7" s="10" t="s">
        <v>8</v>
      </c>
      <c r="B7" s="9">
        <v>5</v>
      </c>
      <c r="C7" s="333" t="s">
        <v>99</v>
      </c>
      <c r="D7" s="333" t="s">
        <v>102</v>
      </c>
      <c r="E7" s="333" t="s">
        <v>101</v>
      </c>
      <c r="F7" s="333" t="s">
        <v>97</v>
      </c>
      <c r="G7" s="334"/>
      <c r="H7" s="333" t="s">
        <v>100</v>
      </c>
      <c r="I7" s="332"/>
      <c r="J7" s="332"/>
      <c r="K7" s="332"/>
      <c r="L7" s="332"/>
      <c r="M7" s="332"/>
      <c r="N7" s="332"/>
      <c r="O7" s="332"/>
      <c r="P7" s="332"/>
      <c r="Q7" s="332"/>
      <c r="R7" s="332"/>
      <c r="S7" t="s">
        <v>117</v>
      </c>
    </row>
    <row r="8" spans="1:19" ht="42" customHeight="1" x14ac:dyDescent="0.4">
      <c r="A8" s="10" t="s">
        <v>7</v>
      </c>
      <c r="B8" s="9">
        <v>5</v>
      </c>
      <c r="C8" s="336" t="s">
        <v>87</v>
      </c>
      <c r="D8" s="334"/>
      <c r="E8" s="334"/>
      <c r="F8" s="334"/>
      <c r="G8" s="334"/>
      <c r="H8" s="333" t="s">
        <v>86</v>
      </c>
      <c r="I8" s="332"/>
      <c r="J8" s="332"/>
      <c r="K8" s="332"/>
      <c r="L8" s="332"/>
      <c r="M8" s="332"/>
      <c r="N8" s="332"/>
      <c r="O8" s="332"/>
      <c r="P8" s="332"/>
      <c r="Q8" s="332"/>
      <c r="R8" s="332"/>
      <c r="S8" t="s">
        <v>124</v>
      </c>
    </row>
    <row r="9" spans="1:19" ht="42" customHeight="1" x14ac:dyDescent="0.4">
      <c r="A9" s="10" t="s">
        <v>5</v>
      </c>
      <c r="B9" s="9">
        <v>5</v>
      </c>
      <c r="C9" s="333" t="s">
        <v>92</v>
      </c>
      <c r="D9" s="333" t="s">
        <v>91</v>
      </c>
      <c r="E9" s="334"/>
      <c r="F9" s="333" t="s">
        <v>90</v>
      </c>
      <c r="G9" s="334"/>
      <c r="H9" s="333" t="s">
        <v>89</v>
      </c>
      <c r="I9" s="332"/>
      <c r="J9" s="332"/>
      <c r="K9" s="332"/>
      <c r="L9" s="332"/>
      <c r="M9" s="332"/>
      <c r="N9" s="332"/>
      <c r="O9" s="332"/>
      <c r="P9" s="332"/>
      <c r="Q9" s="332"/>
      <c r="R9" s="332"/>
      <c r="S9" t="s">
        <v>118</v>
      </c>
    </row>
    <row r="10" spans="1:19" ht="42" customHeight="1" x14ac:dyDescent="0.4">
      <c r="A10" s="10" t="s">
        <v>19</v>
      </c>
      <c r="B10" s="9">
        <v>5</v>
      </c>
      <c r="C10" s="333" t="s">
        <v>85</v>
      </c>
      <c r="D10" s="333" t="s">
        <v>84</v>
      </c>
      <c r="E10" s="333" t="s">
        <v>83</v>
      </c>
      <c r="F10" s="333" t="s">
        <v>82</v>
      </c>
      <c r="G10" s="333" t="s">
        <v>81</v>
      </c>
      <c r="H10" s="333" t="s">
        <v>80</v>
      </c>
      <c r="I10" s="332"/>
      <c r="J10" s="332"/>
      <c r="K10" s="332"/>
      <c r="L10" s="332"/>
      <c r="M10" s="332"/>
      <c r="N10" s="332"/>
      <c r="O10" s="332"/>
      <c r="P10" s="332"/>
      <c r="Q10" s="332"/>
      <c r="R10" s="332"/>
      <c r="S10" t="s">
        <v>119</v>
      </c>
    </row>
    <row r="11" spans="1:19" ht="42" customHeight="1" x14ac:dyDescent="0.4">
      <c r="A11" s="10" t="s">
        <v>3</v>
      </c>
      <c r="B11" s="9">
        <v>5</v>
      </c>
      <c r="C11" s="333" t="s">
        <v>92</v>
      </c>
      <c r="D11" s="333" t="s">
        <v>91</v>
      </c>
      <c r="E11" s="334"/>
      <c r="F11" s="333" t="s">
        <v>90</v>
      </c>
      <c r="G11" s="334"/>
      <c r="H11" s="333" t="s">
        <v>89</v>
      </c>
      <c r="I11" s="332"/>
      <c r="J11" s="332"/>
      <c r="K11" s="332"/>
      <c r="L11" s="332"/>
      <c r="M11" s="332"/>
      <c r="N11" s="332"/>
      <c r="O11" s="332"/>
      <c r="P11" s="332"/>
      <c r="Q11" s="332"/>
      <c r="R11" s="332"/>
      <c r="S11" t="s">
        <v>120</v>
      </c>
    </row>
    <row r="12" spans="1:19" ht="42" customHeight="1" x14ac:dyDescent="0.4">
      <c r="A12" s="10" t="s">
        <v>1</v>
      </c>
      <c r="B12" s="9">
        <v>10</v>
      </c>
      <c r="C12" s="336" t="s">
        <v>178</v>
      </c>
      <c r="D12" s="334"/>
      <c r="E12" s="333" t="s">
        <v>105</v>
      </c>
      <c r="F12" s="333" t="s">
        <v>104</v>
      </c>
      <c r="G12" s="334"/>
      <c r="H12" s="333" t="s">
        <v>103</v>
      </c>
      <c r="I12" s="334"/>
      <c r="J12" s="334"/>
      <c r="K12" s="334"/>
      <c r="L12" s="334"/>
      <c r="M12" s="333" t="s">
        <v>179</v>
      </c>
      <c r="N12" s="332"/>
      <c r="O12" s="332"/>
      <c r="P12" s="332"/>
      <c r="Q12" s="332"/>
      <c r="R12" s="332"/>
      <c r="S12" t="s">
        <v>121</v>
      </c>
    </row>
    <row r="13" spans="1:19" ht="42" customHeight="1" x14ac:dyDescent="0.4">
      <c r="A13" s="11" t="s">
        <v>0</v>
      </c>
      <c r="B13" s="337">
        <v>5</v>
      </c>
      <c r="C13" s="333" t="s">
        <v>111</v>
      </c>
      <c r="D13" s="334"/>
      <c r="E13" s="334"/>
      <c r="F13" s="333" t="s">
        <v>109</v>
      </c>
      <c r="G13" s="334"/>
      <c r="H13" s="333" t="s">
        <v>110</v>
      </c>
      <c r="I13" s="332"/>
      <c r="J13" s="332"/>
      <c r="K13" s="332"/>
      <c r="L13" s="332"/>
      <c r="M13" s="332"/>
      <c r="N13" s="332"/>
      <c r="O13" s="332"/>
      <c r="P13" s="332"/>
      <c r="Q13" s="332"/>
      <c r="R13" s="332"/>
      <c r="S13" t="s">
        <v>122</v>
      </c>
    </row>
    <row r="14" spans="1:19" ht="42" customHeight="1" x14ac:dyDescent="0.4">
      <c r="A14" s="1" t="s">
        <v>20</v>
      </c>
      <c r="B14" s="9">
        <v>10</v>
      </c>
      <c r="C14" s="333" t="s">
        <v>85</v>
      </c>
      <c r="D14" s="333" t="s">
        <v>107</v>
      </c>
      <c r="E14" s="334"/>
      <c r="F14" s="333" t="s">
        <v>108</v>
      </c>
      <c r="G14" s="334"/>
      <c r="H14" s="333" t="s">
        <v>83</v>
      </c>
      <c r="I14" s="334"/>
      <c r="J14" s="333" t="s">
        <v>82</v>
      </c>
      <c r="K14" s="334"/>
      <c r="L14" s="334"/>
      <c r="M14" s="333" t="s">
        <v>106</v>
      </c>
      <c r="N14" s="332"/>
      <c r="O14" s="332"/>
      <c r="P14" s="332"/>
      <c r="Q14" s="332"/>
      <c r="R14" s="332"/>
      <c r="S14" t="s">
        <v>123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入力チェックシート</vt:lpstr>
      <vt:lpstr>決算書入力</vt:lpstr>
      <vt:lpstr>信用格付</vt:lpstr>
      <vt:lpstr>信用格付けスコア表</vt:lpstr>
      <vt:lpstr>決算書入力!Print_Area</vt:lpstr>
      <vt:lpstr>信用格付!Print_Area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一史</dc:creator>
  <cp:lastModifiedBy>一史 渡邉</cp:lastModifiedBy>
  <cp:lastPrinted>2024-11-03T02:38:05Z</cp:lastPrinted>
  <dcterms:created xsi:type="dcterms:W3CDTF">2024-01-05T06:04:04Z</dcterms:created>
  <dcterms:modified xsi:type="dcterms:W3CDTF">2024-11-03T02:41:50Z</dcterms:modified>
</cp:coreProperties>
</file>